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540" tabRatio="593" firstSheet="1" activeTab="6"/>
  </bookViews>
  <sheets>
    <sheet name="การคำนาณเงินสบทบ กสอ." sheetId="1" r:id="rId1"/>
    <sheet name="งบแสดงฐานะการเงิน " sheetId="2" r:id="rId2"/>
    <sheet name="หมายเหตุ 2,3" sheetId="3" r:id="rId3"/>
    <sheet name="หมายเหตุ 5" sheetId="4" r:id="rId4"/>
    <sheet name="หมายเหตุ 5.1" sheetId="5" r:id="rId5"/>
    <sheet name="หมายเหตุ 4" sheetId="6" r:id="rId6"/>
    <sheet name="งบแสดงผลการดำเนินงาน" sheetId="7" r:id="rId7"/>
    <sheet name="ค่าที่ดินฯ " sheetId="8" r:id="rId8"/>
    <sheet name="ค่าครุภัณฑ์" sheetId="9" r:id="rId9"/>
  </sheets>
  <definedNames>
    <definedName name="_xlnm.Print_Titles" localSheetId="5">'หมายเหตุ 4'!$6:$7</definedName>
  </definedNames>
  <calcPr fullCalcOnLoad="1"/>
</workbook>
</file>

<file path=xl/sharedStrings.xml><?xml version="1.0" encoding="utf-8"?>
<sst xmlns="http://schemas.openxmlformats.org/spreadsheetml/2006/main" count="509" uniqueCount="422">
  <si>
    <t xml:space="preserve">ทรัพย์สินตามงบทรัพย์สิน </t>
  </si>
  <si>
    <t xml:space="preserve">ทุนทรัพย์สิน </t>
  </si>
  <si>
    <t xml:space="preserve">เงินรับฝากต่างๆ </t>
  </si>
  <si>
    <t>(หมายเหตุ 4)</t>
  </si>
  <si>
    <t>(หมายเหตุ 5)</t>
  </si>
  <si>
    <t xml:space="preserve">ธนาคารกรุงไทย </t>
  </si>
  <si>
    <t>ธนาคารออมสิน</t>
  </si>
  <si>
    <t>ธนาคารอาคารสงเคราะห์</t>
  </si>
  <si>
    <t>บวก</t>
  </si>
  <si>
    <t>รายรับจริงสูงกว่ารายจ่ายจริงหลังหักเงินทุนสำรองสะสม</t>
  </si>
  <si>
    <t>การเกษตร</t>
  </si>
  <si>
    <t>สาธารณสุข</t>
  </si>
  <si>
    <t>สังคมสงเคราะห์</t>
  </si>
  <si>
    <t xml:space="preserve">                                                                                          องค์บริหารส่วนจังหวัดสุพรรณบุรี</t>
  </si>
  <si>
    <t>วันที่ได้รับ</t>
  </si>
  <si>
    <t xml:space="preserve">    จำนวนเงินที่ได้รับอนุมัติ</t>
  </si>
  <si>
    <t xml:space="preserve">  คงเหลือเบิกจ่าย</t>
  </si>
  <si>
    <t>ยังไม่ก่อหนี้</t>
  </si>
  <si>
    <t>อนุมัติ</t>
  </si>
  <si>
    <t xml:space="preserve">       จ่ายขาด</t>
  </si>
  <si>
    <t xml:space="preserve">   ยืมเงินสะสม</t>
  </si>
  <si>
    <t xml:space="preserve">       ปี 2552</t>
  </si>
  <si>
    <t xml:space="preserve">                                                                                                                                                                              องค์การบริหารส่วนจังหวัดสุพรรณบุรี</t>
  </si>
  <si>
    <t xml:space="preserve">                                                                                                                                                                       งบแสดงผลการดำเนินงานจ่ายจากเงินรายรับ</t>
  </si>
  <si>
    <t>รายการ</t>
  </si>
  <si>
    <t>บริหารงานทั่วไป</t>
  </si>
  <si>
    <t>เคหะชุมชน</t>
  </si>
  <si>
    <t>ศาสนาวัฒนธรรม</t>
  </si>
  <si>
    <t>ค่าครุภัณฑ์(หมายเหตุ 1)</t>
  </si>
  <si>
    <t>ค่าที่ดินฯ(หมายเหตุ 2)</t>
  </si>
  <si>
    <t>ค่าธรรมเนียมค่าปรับฯ</t>
  </si>
  <si>
    <t>รายได้จากสาธารณูฯ</t>
  </si>
  <si>
    <t>รัฐบาลอุดหนุนให้</t>
  </si>
  <si>
    <t>รวมรายรับ</t>
  </si>
  <si>
    <t>รายรับสูงกว่ารายจ่าย</t>
  </si>
  <si>
    <t>ประเภทออมทรัพย์               710-1-27349-1</t>
  </si>
  <si>
    <t>ประเภทออมทรัพย์               747-0-03453-6</t>
  </si>
  <si>
    <t>ประเภทประจำ                    72-21-00357-2</t>
  </si>
  <si>
    <t>ประเภทประจำ                    014-4-06872-8</t>
  </si>
  <si>
    <t>ประเภทออมทรัพย์               014-2-05879-9</t>
  </si>
  <si>
    <t xml:space="preserve">เงินฝากธนาคาร </t>
  </si>
  <si>
    <t>เงินรับฝาก – ชคบ.   901</t>
  </si>
  <si>
    <t>ภาษีหัก ณ ที่จ่าย     902</t>
  </si>
  <si>
    <t>เงินประกันสัญญา     903</t>
  </si>
  <si>
    <t>เงินประกันซอง 903 - 1</t>
  </si>
  <si>
    <t>ที่</t>
  </si>
  <si>
    <t>หมวด / ประเภท</t>
  </si>
  <si>
    <t>คงเหลือ</t>
  </si>
  <si>
    <t>ไม่ก่อหนี้ผูกพัน</t>
  </si>
  <si>
    <t>ค่าเบี้ยเลี้ยงเดินทางไปราชการ</t>
  </si>
  <si>
    <t>ค่าน้ำมันเชื้อเพลิงและหล่อลื่น</t>
  </si>
  <si>
    <t>ค่าครุภัณฑ์</t>
  </si>
  <si>
    <t>ค่าที่ดินและสิ่งก่อสร้าง</t>
  </si>
  <si>
    <t>รวมทั้งสิ้น</t>
  </si>
  <si>
    <t xml:space="preserve"> อ.สองพี่น้อง จ.สุพรรณบุรี</t>
  </si>
  <si>
    <t xml:space="preserve"> อ.อู่ทอง จ.สุพรรณบุรี</t>
  </si>
  <si>
    <t>เงินสะสม  1  ตุลาคม  2552</t>
  </si>
  <si>
    <t>ขอขยายเวลา</t>
  </si>
  <si>
    <t>รายจ่ายค้างจ่าย  เป็นเงิน</t>
  </si>
  <si>
    <t>ขอขยายเวลา    เป็นเงิน</t>
  </si>
  <si>
    <t>หัก</t>
  </si>
  <si>
    <t>จ่ายขาดเงินสะสม</t>
  </si>
  <si>
    <t>2.  ลูกหนี้เงินยืมสะสม</t>
  </si>
  <si>
    <t>3. เงินสะสมที่สามารถใช้ได้</t>
  </si>
  <si>
    <t>ประเภทประจำ                   710-2-24179-8</t>
  </si>
  <si>
    <t>รายรับทั้งสิ้น</t>
  </si>
  <si>
    <t>หัก รายจ่ายทั้งสิ้น</t>
  </si>
  <si>
    <t>คงเหลือเงินสะสม หลังหักทุนสำรองเงินสะสม 25%</t>
  </si>
  <si>
    <t>คงเหลือเงินสะสม ก่อนหักทุนสำรองเงินสะสม 25%</t>
  </si>
  <si>
    <t>(หน่วย : บาท)</t>
  </si>
  <si>
    <t>ดังนั้น เงินที่จะต้องส่งสบทบทุน กสอ. 10% =  เงินสะสมหลังหักทุนสำรองเงินสะสม 25%</t>
  </si>
  <si>
    <t>รายละเอียดวิธีการคำนวณเงินฝากสบทบทุน กองเงินทุนสะสมขององค์การบริหาร</t>
  </si>
  <si>
    <t>เพียง ณ วันที่ 30 กันยายน 2553</t>
  </si>
  <si>
    <t>(หมายเหตุ 3)</t>
  </si>
  <si>
    <t>เงินรับฝาก (หมายเหตุ 3)</t>
  </si>
  <si>
    <t>หมายเหตุ 5.1</t>
  </si>
  <si>
    <t xml:space="preserve">เงินสะสม </t>
  </si>
  <si>
    <t>เงินสดและเงินฝากธนาคาร  (หมายเหตุ 2)</t>
  </si>
  <si>
    <t>เงินสด</t>
  </si>
  <si>
    <t>ส่วนจังหวัด ประจำปี 2553</t>
  </si>
  <si>
    <t>ณ  วันที่  30  กันยายน  2553</t>
  </si>
  <si>
    <t>เงินสะสม  30 กันยายน 2553</t>
  </si>
  <si>
    <t>เงินสะสม  30 กันยายน 2553  ประกอบด้วย</t>
  </si>
  <si>
    <t>ประเภทกระแสรายวัน            710-6-02955-6</t>
  </si>
  <si>
    <t>ประเภทประจำ                 30-0000-05797-0</t>
  </si>
  <si>
    <t>ประเภทออมทรัพย์            05-076-023136-0</t>
  </si>
  <si>
    <t>ธ.ก.ส.</t>
  </si>
  <si>
    <t>ค่าจัดซื้อน้ำมันเชื้อเพลิง (ดีเซล) โครงการป้องกันและบรรเทาสาธารณภัยกรณี</t>
  </si>
  <si>
    <t>พิบัติฉุกเฉิน</t>
  </si>
  <si>
    <t>ค่าอาหารทำการนอกเวลาราชการปกติ (สำนักปลัด)</t>
  </si>
  <si>
    <t>ค่าอาหารทำการนอกเวลาราชการปกติ</t>
  </si>
  <si>
    <t>ค่าเบี้ยประชุมคณะกรรมการตรวจรายงานการประชุม</t>
  </si>
  <si>
    <t>ค่าตอบแทนกรรมการจัดซื้อจัดจ้าง</t>
  </si>
  <si>
    <t>ค่าปรับปรุงภูมิทัศน์ภายในบึงฉวาก งวด 2</t>
  </si>
  <si>
    <t>ค่าจ้างปรับภูมิทัศน์บริเวณบึงฉวาก</t>
  </si>
  <si>
    <t>ค่าปรับปรุงแหล่งท่องเที่ยวอุทยานประวัติศาสตร์สนามชัย</t>
  </si>
  <si>
    <t>ค่าก่อสร้างถนนคอนกรีตเสริมเหล็ก ม.16 ต.ดอนคา อ.อู่ทอง</t>
  </si>
  <si>
    <t xml:space="preserve">       ค่าที่ดินและสิ่งก่อสร้าง จ่ายจากเงินอุดหนุนฉพาะกิจ  (หมายเหตุ 3 )</t>
  </si>
  <si>
    <r>
      <t xml:space="preserve">หัก </t>
    </r>
    <r>
      <rPr>
        <sz val="16"/>
        <rFont val="TH SarabunPSK"/>
        <family val="2"/>
      </rPr>
      <t xml:space="preserve">    ทุนสำรองเงินสะสม 25%</t>
    </r>
  </si>
  <si>
    <t xml:space="preserve">            (เก้าล้านสี่แสนแปดหมื่นหนึ่งพันหนึ่งร้อยเก้าสิบบาท เจ็ดสิบสามสตางค์)</t>
  </si>
  <si>
    <t>ค่าจัดซื้อเครื่องวัดความเป็นกรดด่าง</t>
  </si>
  <si>
    <t>ค่าจัดซื้อรถซิตี้ทัวร์ จำนวน 2 คัน</t>
  </si>
  <si>
    <t>ค่าจัดซื้อเครื่องตีน้ำ</t>
  </si>
  <si>
    <t>ค่าจัดซื้อเครื่องช่วยหายใจและชุดประดาน้ำ</t>
  </si>
  <si>
    <t>ค่าจัดซื้อกล้องวงจรปิดอาคาร 3 บึงฉวาก</t>
  </si>
  <si>
    <t>ค่าจัดซื้อเครื่องคอมพิวเตอร์จำนวน 1 ชุด</t>
  </si>
  <si>
    <t xml:space="preserve">  -3- </t>
  </si>
  <si>
    <t>คงเหลือเงินสะสม หลังหักทุนสำรองเงินสะสม 25% และลูกหนี้ภาษีประจำปี 2553</t>
  </si>
  <si>
    <t xml:space="preserve">            และลูกหนี้ภาษีประจำปี 2553 คูณ 10% เป็นเงิน 9,481,190.73 บาท</t>
  </si>
  <si>
    <r>
      <t>หัก</t>
    </r>
    <r>
      <rPr>
        <sz val="16"/>
        <rFont val="TH SarabunPSK"/>
        <family val="2"/>
      </rPr>
      <t xml:space="preserve">    ลูกหนี้ภาษีประจำปี 2553 (เฉพาะค่าภาษีของปี 2553 ที่ค้างชำระและตั้งเป็นลูกหนี้) (ถ้ามี)</t>
    </r>
  </si>
  <si>
    <t>เงินอุดหนุนระบุวัตถุประสงค์</t>
  </si>
  <si>
    <t>ค่าจ้างก่อสร้างระบบรวบรวมและบำบัดน้ำเสีย</t>
  </si>
  <si>
    <t>จ้างทำสื่อสิ่งพิมพ์เพื่อประชาสัมพันธ์แหล่งท่องเที่ยวบึงฉวากฯ อาคารหลังที่  3</t>
  </si>
  <si>
    <t>ค่าจ้างทำสปอร์ตโฆษณาสถานที่ท่องเที่ยวบึงฉวากฯประจำเดือนกันยายน 2553</t>
  </si>
  <si>
    <t>ค่าถ่ายเอกสารประจำเดือนกันยายน  2553</t>
  </si>
  <si>
    <t>ค่าจ้างเหมาบริการ  (กองคลัง)</t>
  </si>
  <si>
    <t>ค่าจ้างเหมาบริการ (กองแผนและงบประมาณ)</t>
  </si>
  <si>
    <t>ค่าจ้างเหมาบริการ (หน่วยตรวจสอบภายใน)</t>
  </si>
  <si>
    <t>ค่าจ้างเหมาบริการ (กองช่าง)</t>
  </si>
  <si>
    <t>ค่าจ้างเหมาบริการ (สำนักปลัดฯ)</t>
  </si>
  <si>
    <t>ค่าจ้างเหมาบริการ (กองพัสดุและทรัพย์สิน)</t>
  </si>
  <si>
    <t>ค่าจ้างเหมาบริการ (บึงฉวากฯ)</t>
  </si>
  <si>
    <t>ค่าจ้างปรับภูมิทัศน์อาคารสำนักงานฯ</t>
  </si>
  <si>
    <t>ค่าจ้างยามรักษาความปลอดภัย</t>
  </si>
  <si>
    <t>ค่าหนังสือพิมพ์สถานีขนส่งผู้โดยสารอำเภอด่านช้าง</t>
  </si>
  <si>
    <t>ค่าหนังสือพิมพ์สำนักงานองค์การบริหารส่วนจังหวัดฯ</t>
  </si>
  <si>
    <t>ค่าจ้างเหมาบริการ (กองการศึกษา)</t>
  </si>
  <si>
    <t>ค่าเบี้ยเลี้ยงในการเดินทางไปราชการ</t>
  </si>
  <si>
    <t>ค่าซ่อมรถเกลี่ยดิน หมายเลขทะเบียน ตค -400</t>
  </si>
  <si>
    <t>ค่าซ่อมรถขุดไฮดรอลิค หมายเลขทะเบียน ตค -1507และ ต - 2400</t>
  </si>
  <si>
    <t>ค่าปรับปรุงเปลี่ยนแปลงผิวจราจรลาดยางสายบ้านสาลี - บ้านโคกโพธิ์อ.บางปลาม้า</t>
  </si>
  <si>
    <t>ฉ.1</t>
  </si>
  <si>
    <t>ค่าจ้างเหมาบริการประจำเดือนกันยายน  2553</t>
  </si>
  <si>
    <t>ค่าจ้างเข้าเล่มข้อบัญญัติจังหวัดฯ ปี 2554</t>
  </si>
  <si>
    <t>ค่าถ่ายเอกสารประจำเดือนกันยายน  2554</t>
  </si>
  <si>
    <t>ค่าจ้างจัดสถานที่การแข่งขัน เครื่องขยายเสียงและพิธีปิดโครงการแข่งขันฟุตบอล</t>
  </si>
  <si>
    <t>อาวุโส ครั้งที่  2 (ฤดูกาลที่ 2)</t>
  </si>
  <si>
    <t>ค่าตอบแทนวิทยากร โครงการสำนังานคนดีศรีสุพรรณให้ความรู้เรื่องการไหว้และ</t>
  </si>
  <si>
    <t>มารยาทไทย</t>
  </si>
  <si>
    <t>ค่าจ้างถ่ายเอกสาร ประจำเดือนกันยายน 2553</t>
  </si>
  <si>
    <t>ค่าถ่ายเอกสารประจำเดือนกันยายน 2553</t>
  </si>
  <si>
    <t>ค่าปรับปรุงคันคลองลงหินคลุกจากสะพานคลองบางบำหรุหมู่ที่ 6 ต.บางตะเคียน</t>
  </si>
  <si>
    <t>หมู่ที่ 5 ต.ต้นตาล อ.สองพี่น้อง</t>
  </si>
  <si>
    <t>หมายเหตุ  ประกอบแสดงผลการดำเนินงาน ปีงบประมาณ 2553</t>
  </si>
  <si>
    <t>ค่าจัดซื้อครุภัณฑ์คอมพิวเตอร์</t>
  </si>
  <si>
    <t>ค่าก่อสร้างถนนคอนกรีตเสริมเหล็ก ม.6 ต.ศรีประจันต์ - ม.5 บ.สะพานอิฐ อ.อบทม จ.อ่างทอง</t>
  </si>
  <si>
    <t>ค่าก่อสร้างถนนคอนกรีตเสริมเหล็ก ม.1 ต.ทุ่งคอก อ.สองพี่น้อง - ม.1 ต.กระตีบ อ.กำแพงแสน</t>
  </si>
  <si>
    <t>ค่าก่อสร้างถนนคอนกรีตเสริมเหล็กจากม.3 เทศบาลสระกระโจม อ.ดอนเจดีย์</t>
  </si>
  <si>
    <t>ค่าก่อสร้างถนนคอนกรีตเสริมเหล็ก ม.7 ต.มดแดง อ.ศรีประจันต์ - ม.4 ต.โพธิ์พระยา</t>
  </si>
  <si>
    <t>ค่าก่อสร้างเขื่อนริมน้ำรีสอร์ท บึงฉวาก</t>
  </si>
  <si>
    <t>ค่าก่อสร้างถนนคอนกรีตเสริมเหล็กจากม.1 ต.หัวเขา - ม.6 ต.เขาพระ อ.เดิมบางนางบวช 1 โครงการ</t>
  </si>
  <si>
    <t>ค่าก่อสร้างถนนคอนกรีตเสริมเหล็ก ม.3 ต.ปากน้ำ อ.เดิมบางนางบวช - ต.วังไก่เถื่อน อ.หันคา</t>
  </si>
  <si>
    <t>ค่าก่อสร้างถนนคอนกรีตเสริมเหล็ก ม.5 ต.ยางนอน - ม.7 ต.นางบวช</t>
  </si>
  <si>
    <t>เงินชดเชยค่างานก่อสร้างย้ายพิพิธภัณฑ์สถานแห่งชาติชาวนาไทย ( ค่า K )</t>
  </si>
  <si>
    <t>ค่าปฏิมากรรมปูนปั้น (บึงฉวาก)</t>
  </si>
  <si>
    <t>ค่าก่อสร้างถนนคอนกรีตเสริมเหล็ก ม.8, 14 ต.วังลึก - ม.9 ต.ย่านยาว อ.สามชุก 1 โครงการ</t>
  </si>
  <si>
    <t>ค่าก่อสร้างถนนลาดยาง (บึงฉวาก)</t>
  </si>
  <si>
    <t>ค่าจัดซื้อครุภัณฑ์ก่อสร้าง 8 รายการ</t>
  </si>
  <si>
    <t>ค่าก่อสร้างถนนคอนกรีตเสริมเหล็กริมแม่น้ำท่าจีน  (ฉ1)</t>
  </si>
  <si>
    <t>ค่าจัดซื้อหัววัดค่าความเข้มข้น (ORP) อิเล็กตรอนในน้ำ</t>
  </si>
  <si>
    <t>ค่าจัดซื้อหัววัดค่าคุณภาพน้ำแบบจุ่มวัดค่ากรด-ด่าง</t>
  </si>
  <si>
    <t>ค่าครุภัณฑ์ก่อสร้าง (บึงฉวาก)</t>
  </si>
  <si>
    <t>ค่าก่อสร้างสะพาน คสล. ม.7 ต.จระเข้ใหญ่  อ.อู่ทอง</t>
  </si>
  <si>
    <t>ค่าก่อสร้างถนนลาดยาง เคปซีล ม.8 ต.องค์พระ</t>
  </si>
  <si>
    <t>ค่าก่อสร้างถนนลาดยางแบบเคปซีล ม.14 ต.หนองมะค่าโมง ม.7 ต.หนองกระทุ่ม</t>
  </si>
  <si>
    <t>ค่าจ้างปรับปรุงภูมิทัศน์ขุนแผน</t>
  </si>
  <si>
    <t>ค่าเครื่องวัดออกซิเจน</t>
  </si>
  <si>
    <t>ค่าเครื่องสแกนลายนิ้วมือ</t>
  </si>
  <si>
    <t>ค่าจัดซื้อกล้องวงจรปิด</t>
  </si>
  <si>
    <t>ค่าจัดทำป้ายประชาสัมพันธ์กรงยีราฟ</t>
  </si>
  <si>
    <t>ค่าก่อสร้างถนนลาดยางเคปซีล ม.4 ต.สระพังลาน - ม.7 ตำบลสระยายโสม</t>
  </si>
  <si>
    <t>ค่าก่อสร้างระบบป้องกันสนิมจากน้ำทะเล</t>
  </si>
  <si>
    <t xml:space="preserve">      ค่าครุภัณฑ์ จ่ายจากเงินรายรับ ปี 2553 (หมายเหตุ 2)</t>
  </si>
  <si>
    <t>ค่าจัดซื้อครุภัณฑ์สำนักงาน</t>
  </si>
  <si>
    <t xml:space="preserve">ค่าจัดซื้อตู้เก็บแผนที่ 1 ตู้ </t>
  </si>
  <si>
    <t>ค่าจัดซื้อสว่านไฟฟ้า</t>
  </si>
  <si>
    <t>ค่าทำโปรแกรมรถยนต์ เครื่องจักรกล</t>
  </si>
  <si>
    <t>ค่าจัดซื้อกล้องดิจิตอล 3 ตัว</t>
  </si>
  <si>
    <t>ค่าจัดซื้อโต๊ะทำงานพร้อมเก้าอี้</t>
  </si>
  <si>
    <t>ค่าจัดซื้อโต๊ะวางคอมพิวเตอร์</t>
  </si>
  <si>
    <t>ค่าจัดซื้อกล้องดิจิตอล</t>
  </si>
  <si>
    <t>ค่าจัดซื้อโน๊ตบุ๊ค</t>
  </si>
  <si>
    <t>ค่าจัดซื้อกล้องวีดีโอ</t>
  </si>
  <si>
    <t>ค่าเก้าอี้พักคอยรถประจำทาง</t>
  </si>
  <si>
    <t>ค่าครุภัณฑ์สำนักงานชั้นวางเอกสารชนิดวางแฟ้มตั้ง 4 ชั้น (40 ช่อง)</t>
  </si>
  <si>
    <t xml:space="preserve">ค่าจัดซื้อคอมพิวเตอร์ จำนวน 2 ชุด </t>
  </si>
  <si>
    <t>ค่าจัดซื้อเครื่องคอมพิวเตอร์, เครื่องปริ้นเตอร์</t>
  </si>
  <si>
    <t>ค่าจัดซื้อไมค์ลอยแบบคลอบศรีษะ</t>
  </si>
  <si>
    <t>ค่าจัดซื้อตู้เก็บเอกสาร 2 บานเปิด</t>
  </si>
  <si>
    <t>ค่าจัดซื้อตู้เหล็กเก็บเอกสาร</t>
  </si>
  <si>
    <t>ค่าจัดซื้อเครื่องพิมพ์ดีด</t>
  </si>
  <si>
    <t>ค่าจัดซื้อครุภัณฑ์ชุดประดาน้ำ</t>
  </si>
  <si>
    <t>ค่าจัดซื้อครุภัณฑ์ปั๊มสูบน้ำ 4 เครื่อง (บึงฉวาก)</t>
  </si>
  <si>
    <t>ค่าจัดซื้อเครื่องคอมพิวเตอร์และเครื่องสำรองไฟ</t>
  </si>
  <si>
    <t>ค่าจัดซื้อเครื่องบันทึกเสียงดิจิตอลโซนี่</t>
  </si>
  <si>
    <t>ค่าจัดซื้อกล้องดิจิตอล โซนี่ รุ่น DSC W270</t>
  </si>
  <si>
    <t>ค่าจัดซื้อเครื่องคอมพิวเตอร์ จำนวน 15 เครื่อง</t>
  </si>
  <si>
    <t>ค่าจัดซื้อเครื่องสติ๊กเกอร์</t>
  </si>
  <si>
    <t>ค่าจัดซื้อตู้เหล็กเก็บเอกสาร 2 บาน (บึงฉวาก)</t>
  </si>
  <si>
    <t>ค่าจัดซื้อถังไฟเบอร์กลาส</t>
  </si>
  <si>
    <t>ค่าจัดซื้อเครื่องคอมพิวเตอร์พร้อมเครื่องสำรองไฟ จำนวน 2 เครื่อง</t>
  </si>
  <si>
    <t>ค่าครุภัณฑ์โฆษณาและเผยแพร่</t>
  </si>
  <si>
    <t>ค่าจัดซื้อ TV  LCD</t>
  </si>
  <si>
    <t>ค่าจัดซื้อเครื่องขัดพื้น</t>
  </si>
  <si>
    <t>ค่าจัดซื้อเครื่องเป่าลมร้อน</t>
  </si>
  <si>
    <t>ค่าจัดซื้อครุภัณฑ์จอรับภาพพร้อมขาตั้ง</t>
  </si>
  <si>
    <t>ค่าจัดซื้อครุภัณฑ์เครื่องสลับสัญญาณคอมพิวเตอร์</t>
  </si>
  <si>
    <t>ค่าจัดซื้อลูกหมุนระบายอากาศ</t>
  </si>
  <si>
    <t>ค่าจัดซื้ออุปกรณ์ Pirint Server จำนวน 13 ชุด</t>
  </si>
  <si>
    <t>ค่าจัดซื้อครุภัณฑ์สำนักงาน โต๊ะทำงาน,เก้าอี้</t>
  </si>
  <si>
    <t>ค่าจัดซื้อรถบรรทุก (ดีเซล)</t>
  </si>
  <si>
    <t>ค่าครุภัณฑ์สำนักงาน 7 รายการ</t>
  </si>
  <si>
    <t>ค่าจ้างทำโปรแกรมฐานข้อมูล</t>
  </si>
  <si>
    <t>ค่าจัดซื้อปั๊มน้ำแบบอัตโนมัติ</t>
  </si>
  <si>
    <t>ค่าจัดซื้อ TV  LCD 40 นิ้ว</t>
  </si>
  <si>
    <t>ค่าจัดซื้อโปรแกรมฆ่าไวรัส</t>
  </si>
  <si>
    <t xml:space="preserve">ค่าก่อสร้างถนนลาดยางแบบเคปซีล ม.7ต.หนองกระทุ่ม อ.เดิมบางฯ -ม.16 ต.หนองมะค่าโมง อ.ด่านช้าง  </t>
  </si>
  <si>
    <t xml:space="preserve"> อ.ด่านช้าง  (ช่วงที่ 3)</t>
  </si>
  <si>
    <t>ค่าก่อสร้างถนนลาดยางแบบเคปซีล ม.7 ต.หนองกระทุ่ม อ.เดิมบางฯ -  ม. 16 ต.หนองมะค่าโมง</t>
  </si>
  <si>
    <t>ค่าสร้างถนนลาดยางแบบแอสฟัลท์ติกคอนกรีต หมู่ 7 ต.พลับพลาไชย อ.อู่ทอง ม.4 ต.สนามคลี อ.เมือง</t>
  </si>
  <si>
    <t xml:space="preserve">อำเภอศรีประจันต์ - หมู่ที่ 2 ตำบลย่านยาวอำเภอสามชุก  </t>
  </si>
  <si>
    <t>ค่าขยายท่อคอนกรีต พร้อมถมดินลงหินคลุกป้องกัน น้ำท่วมพื้นที่การเกษตร หมู่ที่ 6 ตำบลวังน้ำซับ</t>
  </si>
  <si>
    <t xml:space="preserve"> อำเภอเดิมบางนางบวช  </t>
  </si>
  <si>
    <t xml:space="preserve">ค่าก่อสร้างปรับปรุงต่อเติมหรือดัดแปลงอาคารในบริเวณบึงฉวากเฉลิมพระเกียรติฯหมู่ที่ 9 ตำบลเดิมบาง </t>
  </si>
  <si>
    <t>ตำบลองครักษ์ อำเภอบางปลาม้า ฉ.1 กองพัฒนาชนบท</t>
  </si>
  <si>
    <t>ก่อสร้างสะพานคอนกรีตเสริมเหล็ก  ข้ามคลองข้ามคลองสะพาน หมู่ที่  1 ตำบลจระเข้ใหญ่ - หมู่ที่ 6</t>
  </si>
  <si>
    <t xml:space="preserve">ค่าก่อสร้างสะพาน คสล. หมู่ที่ 5 ต.กระจัน อ.อู่ทอง - หมู่ที่ 4 เทศบาล ต.ท้าวอู่ทอง อ.อู่ทอง </t>
  </si>
  <si>
    <t xml:space="preserve">       ค่าที่ดินและสิ่งก่อสร้าง จ่ายจากเงินรายรับ ปี 2553  (หมายเหตุ 1 )</t>
  </si>
  <si>
    <t xml:space="preserve">  -2- </t>
  </si>
  <si>
    <t xml:space="preserve">ค่าปรับปรุงคันกั้นน้ำเพื่อป้องกันน้ำท่วมพื้นที่การเกษตรของราษฎรหมู่ที่ 3,4 </t>
  </si>
  <si>
    <t>ต.สระยายโสม - หมู่ที่ 6 ต.บ้านดอน อ.อู่ทอง  จ.สุพรรณบุรี (ช่วงที่ 3)</t>
  </si>
  <si>
    <t>ค่าปรับปรุงคันคลองโดยเสริมขยายดินบดอัดแน่นพร้อมลงหินคลุกหรือลูกรังบดอัด</t>
  </si>
  <si>
    <t>แน่น หมู่ที่ 7,10 ต.เขาดิน อ.เดิมบางฯ ถึง หมู่ที่ 9 ต.ศรีบัวทอง จ.อ่างทอง</t>
  </si>
  <si>
    <t>ค่าปรับปรุงคันกั้นน้ำ หมู่ที่ 4,7 ต.ทุ่งคลี -เชื่อมเขต ต.ยางนอน อ.เดิมบางนางบวช</t>
  </si>
  <si>
    <t xml:space="preserve"> จ.สุพรรณบุรี</t>
  </si>
  <si>
    <t>ค่าขุดลอกคูน้ำหมู่ที่ 3ต.ทุ่งคลี เชื่อมเขต ต.โคกช้าง อ.เดิมบางฯ จ.สุพรรณบุรี</t>
  </si>
  <si>
    <t xml:space="preserve">ค่าขุดลอกคลองหมู่ที่ 4,7,2 ต.ทุ่งคลี ไปเชื่อมเขตหมู่ที่ 6 ต.ยางนอน </t>
  </si>
  <si>
    <t>รายจ่ายปีเก่าส่งคืน</t>
  </si>
  <si>
    <t>ค่าปรับปรุงคันกั้นน้ำโดยลงหินคลุก ม.1 ต.บ้านกร่าง -</t>
  </si>
  <si>
    <t>ม.2 ต.มดแดง อ.ศรีประจันต์</t>
  </si>
  <si>
    <t>หมายเหตุ   5</t>
  </si>
  <si>
    <t xml:space="preserve">                                                                                                                                                             ตั้งแต่วันที่  1 ตุลาคม 2552   ถึง  วันที่  30 กันยายน  2553</t>
  </si>
  <si>
    <t xml:space="preserve"> อ.เดิมบางนางบวช จ.สุพรรณบุรี</t>
  </si>
  <si>
    <t>ค่าปรับปรุงาคันกั้นน้ำโดยลงหินคลุกหมู่ที่ 1ต.ต้นตาลถึงเขตหมู่ที่ 8 ต.บางตะเคียน</t>
  </si>
  <si>
    <t>ค่าปรับปรุงคันกั้นน้ำโดยลงหินคลุก หมู่ที่ 4 ต.บ้านกุ่ม อ.สองพี่น้อง ถึงเขตหมู่ที่ 4</t>
  </si>
  <si>
    <t xml:space="preserve"> ต.บางใหญ่ อ.บางปลาม้า </t>
  </si>
  <si>
    <t>ค่าซ่อมแซมสะพานไม้ข้ามคลองสามกั๊ก หมู่ที่ 5 ต.บ้านช้าง อ.สองพี่น้อง เชื่อมเขต</t>
  </si>
  <si>
    <t xml:space="preserve"> ต.กฤษณา อ.บางปลาม้า จ.สุพรรณบุรี</t>
  </si>
  <si>
    <t>ค่าจ้างซ่อมรถบรรทุกน้ำ10ล้อยี่ห้อมิตซูบิชิทะเบียน 83-7816</t>
  </si>
  <si>
    <t xml:space="preserve"> ค่าจ้างซ่อมรถเกลี่ยดินหมายเลขทะเบียน ต - 2339</t>
  </si>
  <si>
    <t xml:space="preserve">ค่าจ้างซ่อมปรับปรุงเปลี่ยนแปลงผิวจราจร สายบ้านหนองขามถึง บ้านท่าข้าม </t>
  </si>
  <si>
    <t>อ.เมือง ลาดยางแบบแอสฟัสท์ติกคอนกรีต</t>
  </si>
  <si>
    <t>ค่าจ้างซ่อมปรับปรุงเปลี่ยนแปลงผิวจราจร สายบ้านบางขวาก ถึงบ้านท่ากระพี้</t>
  </si>
  <si>
    <t xml:space="preserve"> อ.สามชุก ลาดยางแบบแอสฟัสท์ติกคอนกรีต</t>
  </si>
  <si>
    <t xml:space="preserve">ค่าจ้างซ่อมปรับปรุงเปลี่ยนแปลงผิวจราจร สายบ้านโพธิ์นฤมิตร ถึงบ้านหนองแขม </t>
  </si>
  <si>
    <t>อ.ศรีประจันต์ ลาดยางแบบแอสฟัสท์ติกคอนกรีต</t>
  </si>
  <si>
    <t>ค่าจ้างซ่อมปรับปรุงเปลี่ยนแปลงผิวจราจร สายบ้านสวนสัก - บ้านหนองสาหร่าย</t>
  </si>
  <si>
    <t xml:space="preserve"> อ.ดอนเจดีย์ ลาดยางแบบเคปซีล</t>
  </si>
  <si>
    <t>ค่าจ้างซ่อมปรับปรุงเปลี่ยนแปลงผิวจราจร สายบ้านบางคาง - บ้านห้วยปลาช่อน</t>
  </si>
  <si>
    <t xml:space="preserve"> อ.เดิมบางนางบวช ลาดยางแบบแอสฟัสท์ติกคอนกรีต</t>
  </si>
  <si>
    <t>ค่าจ้างเหมาบริการแรงงาน</t>
  </si>
  <si>
    <t>จัดทำรายการประชาสัมพันธ์การปฏิบัติภารกิจของ อบจ.ทางสถานีวิทยุกระจาย</t>
  </si>
  <si>
    <t>เสียงท้องถิ่น (งวดสุดท้าย)</t>
  </si>
  <si>
    <t>ค่าปรับปรุงซ่อมแซมสถานีขนส่งผู้โดยสารอำเภอด่านช้าง</t>
  </si>
  <si>
    <t>ค่าตรวจเช็ค ดูแลบำรุงรักษาและล้างทำความสะอาดเครื่องปรับอากาศภายใน</t>
  </si>
  <si>
    <t>อาคาร 3 สถานแสดงพันธุ์สัตว์น้ำ บึงฉวากฯ จำนวนจำนวน 7 งวด</t>
  </si>
  <si>
    <t>บำรุงรักษาและล้างทำความสะอาดเครื่องปรับอากาศ ภายในอาคารสถานแสดงพันธุ์</t>
  </si>
  <si>
    <t>สัตว์น้ำบึงฉวากฯหลังที่ 1 และหลังที่ 2  จำนวน 3 งวด</t>
  </si>
  <si>
    <t>ค่าบำรุงรักษาสนามหญ้า ต้นไม้ พันธุ์ไม้ จากอาคารศูนย์ประสานงานถึงทางเข้า</t>
  </si>
  <si>
    <t>อุทยานผักพื้นบ้านและจากอุทยานผักพื้นบ้านถึงกรงม้าลาย  จำนวน  3  งวด</t>
  </si>
  <si>
    <t>ดูแลและบำรุงรักษาสนามหญ้า ต้นไม้ พันธุ์ไม้ ไม้ยืนต้นไม้พุ่ม ไม้คลุมดิน และงาน</t>
  </si>
  <si>
    <t>ภูมิทัศน์ภายในสถานแสดงพันธุ์สัตว์น้ำบึงฉวากเฉลิมพระเกียรติฯ</t>
  </si>
  <si>
    <t>ดูแล บำรุงรักษาและล้างทำความสะอาดเครื่องปรับอากาศภายในอาคาร 3</t>
  </si>
  <si>
    <t>สถานแสดงพันธุ์สัตว์น้ำบึงฉวากเฉลิมพระเกียรติ ( ส่วนที่ต่อเติมรูปตัว T)</t>
  </si>
  <si>
    <t>ปรับปรุงเจ้าพระยายมราช (บ้านยะมะรัชโช)  งวด 5 - 6</t>
  </si>
  <si>
    <t>รายจ่ายเพื่อบำรุงรักษาหรือซ่อมแซมทรัพย์สินหรือปรับปรุง</t>
  </si>
  <si>
    <t>ต่อเติมทรัพย์สินที่ใช้ในบึงฉวากเฉลิมพระเกียรติ</t>
  </si>
  <si>
    <t>โครงการสร้างพยาบาลของชุมชนเพื่อพัฒนาระบบสุขภาพ</t>
  </si>
  <si>
    <t>ชุมชนของจังหวัด</t>
  </si>
  <si>
    <t>โครงการพัฒนาระบบให้บริการข้อมูลสารสนเทศเพื่อส่งเสริม</t>
  </si>
  <si>
    <t>การท่องเที่ยวจังหวัดสุพรรณบุรี</t>
  </si>
  <si>
    <t xml:space="preserve">โครงการปรับปรุงคันกั้นน้ำโดยลงลูกรังหรือหินคลุก หมู่ 5,4 ต.บางพลับ </t>
  </si>
  <si>
    <t>อ.สองพี่น้องถึงเขตหมู่ที่ 4 ต.วัดโบสถ์อ.บางปลาม้า จ.สุพรรณบุรี</t>
  </si>
  <si>
    <t>โครงการปรับปรุงคันกั้นน้ำ (ช่วงที่ 4) หมู่ 3,4 ต.สระยายโสม หมู่ที่ 6 ต.บ้านดอน</t>
  </si>
  <si>
    <t>จ.สุพรรณบุรี</t>
  </si>
  <si>
    <t>ค่าจ้างพิมพ์บัตร</t>
  </si>
  <si>
    <t xml:space="preserve">ค่าติดตั้งป้ายประชาสัมพันธ์แหล่งท่องเที่ยวภายในจังหวัดสุพรรณบุรี </t>
  </si>
  <si>
    <t xml:space="preserve">ค่าน้ำมันเชื้อเพลิงและหล่อลื่น </t>
  </si>
  <si>
    <t xml:space="preserve">ค่าจัดซื้อยางแอสฟัลท์ เพื่อใช้ในการซ่อมบำรุงทางปรับปรุง เปลี่ยนแปลงผิวจราจร </t>
  </si>
  <si>
    <t>จำนวน 5 สายทาง</t>
  </si>
  <si>
    <t>ค่าจัดซื้อวัสดุหินคลุก เพื่อใช้ในการซ่อมบำรุงทางปรับปรุงเปลี่ยนแปลงผิวจราจร</t>
  </si>
  <si>
    <t>ค่าจัดซื้อน้ำมันเชื้อเพลิง</t>
  </si>
  <si>
    <t>ค่าจัดซื้อวัสดุ ใช้ในการซ่อมบำรุงทางปกติ(งานทำเอง) ซื้อวัสดุหิน</t>
  </si>
  <si>
    <t>ค่าจัดซื้อวัสดุใช้ในการซ่อมบำรุงทางปกติ (งานทำเอง) ซื้อยาง แอสฟัลท์</t>
  </si>
  <si>
    <t>ค่าวัสดุการเกษตร</t>
  </si>
  <si>
    <t>ค่าก่อสร้างถนนลาดยางแบบเคปซีล ม.7ต.หนองกระทุ่ม อ.เดิมบางฯ -ม. 16</t>
  </si>
  <si>
    <t xml:space="preserve">ต.หนองมะค่าโมง อ.ด่านช้าง  </t>
  </si>
  <si>
    <t xml:space="preserve">ค่าก่อสร้างถนนลาดยางแบบเคปซีล ม.7 ต.หนองกระทุ่ม อ.เดิมบางฯ -  ม. 16 </t>
  </si>
  <si>
    <t>ต.หนองมะค่าโมง อ.ด่านช้าง  (ช่วงที่ 3)</t>
  </si>
  <si>
    <t>ค่าสร้างถนนลาดยางแบบเคปซีลหมู่ที่ 9 ต.วังคันถึงต.หนองมะค่าโมง อ.ด่านช้าง</t>
  </si>
  <si>
    <t>ค่าก่อสร้างสะพาน คสล. หมู่ที่ 5 ต.กระจัน อ.อู่ทอง - หมู่ที่ 4 เทศบาล ต.ท้าวอู่ทอง</t>
  </si>
  <si>
    <t xml:space="preserve">ค่าสร้างถนนลาดยางแบบแอสฟัลท์ติกคอนกรีต หมู่ 7 ต.พลับพลาไชย อ.อู่ทอง  </t>
  </si>
  <si>
    <t xml:space="preserve"> หมู่ที่ 4 ต.สนามคลี อ.เมือง</t>
  </si>
  <si>
    <t>ค่าก่อสร้างต่อเติมสะพาน คสล.ถนนสายบ้านบางหมัน - บ้านท่าเสด็จ อ.เมือง</t>
  </si>
  <si>
    <t>ค่าก่อสร้างโรงเรือนสำหรับติดตั้งเครื่องกำเนิดไฟฟ้าที่บึงฉวากฯ</t>
  </si>
  <si>
    <t>ค่าก่อสร้างบ่อเลี้ยงปลาช่อนอะเมซอนที่บึงฉวากฯ</t>
  </si>
  <si>
    <t>ค่าก่อสร้างโรงจอดรถสำหรับผู้โดยสารสถานีขนส่ง อ.ด่านช้าง</t>
  </si>
  <si>
    <t xml:space="preserve">ก่อสร้างถนนลาดยางแบบ Cape Seal สายตลิ่งชันถึงตำบลสนามคลี อำเภอเมืองฯ </t>
  </si>
  <si>
    <t xml:space="preserve">ก่อสร้างเขื่อนคอนกรีต บริเวณหน้าวัดบ้านกร่างตำบลบ้านกร่าง อำเภอศรีประจันต์ </t>
  </si>
  <si>
    <t>ค่าขยายท่อคอนกรีต พร้อมถมดินลงหินคลุกป้องกัน น้ำท่วมพื้นที่การเกษตร</t>
  </si>
  <si>
    <t xml:space="preserve">หมู่ที่ 6 ตำบลวังน้ำซับอำเภอศรีประจันต์ - หมู่ที่ 2 ตำบลย่านยาวอำเภอสามชุก  </t>
  </si>
  <si>
    <t>ค่าก่อสร้างปรับปรุงต่อเติมหรือดัดแปลงอาคารในบริเวณบึงฉวากเฉลิมพระเกียรติฯ</t>
  </si>
  <si>
    <t xml:space="preserve">หมู่ที่ 9 ตำบลเดิมบาง  อำเภอเดิมบางนางบวช  </t>
  </si>
  <si>
    <t xml:space="preserve">ก่อสร้างสะพานคอนกรีตเสริมเหล็ก  ข้ามคลองข้ามคลองสะพาน หมู่ที่  1 </t>
  </si>
  <si>
    <t>ตำบลจระเข้ใหญ่ - หมู่ที่ 6ตำบลองครักษ์ อำเภอบางปลาม้า ฉ.1 กองพัฒนาชนบท</t>
  </si>
  <si>
    <t>ค่าจัดซื้อเครื่องผลิตน้ำมันไบโอดีเซล จำนวน 1 เครื่อง</t>
  </si>
  <si>
    <t>ค่าคอมพิวเตอร์สำหรับประมวลผล</t>
  </si>
  <si>
    <t>เครื่องตัดต่อวงจรไฟฟ้าอัตโนมัติเครื่องกำหนดไฟฟ้าพร้อมติดตั้ง</t>
  </si>
  <si>
    <t>เครื่องกำเนิดไฟฟ้าขนาด 100 กิโลวัตต์ สำหรับใช้งานที่บึงฉวากเฉลิมพระเกียรติฯ</t>
  </si>
  <si>
    <t>เครื่องกำเนิดไฟฟ้าขนาด 200 กิโลวัตต์ สำหรับใช้งานที่บึงฉวากเฉลิมพระเกียรติฯ</t>
  </si>
  <si>
    <t>เครื่องเสียงพร้อมอุปกรณ์ครบชุด จำนวน 1 ชุดพร้อมติดตั้งภายในอาคารหลังที่ 3</t>
  </si>
  <si>
    <t>บึงฉวากสวรรค์แห่งโลกใต้ทะเล  สถานแสดงพันธุ์สัตว์น้ำบึงฉวากฯ</t>
  </si>
  <si>
    <t xml:space="preserve">จัดซื้อเครื่องโปรเจคเตอร์ จำนวน 2 ชุด </t>
  </si>
  <si>
    <t xml:space="preserve">จัดซื้อครุภัณฑ์การกีฬา ตามโครงการลานกีฬาเพื่อสุขภาพ </t>
  </si>
  <si>
    <t>จัดซื้อครุภัณฑ์การกีฬา ตามโครงการลานกีฬาชุมชนต้านยาเสพติด</t>
  </si>
  <si>
    <t xml:space="preserve">จัดซื้อครุภัณฑ์เพื่อการศึกษาตามโครงการศูนย์การเรียนรู้วิทยาศาสตร์ </t>
  </si>
  <si>
    <t>ค่าจัดทำป้ายสถานที่ท่องเที่ยวของจังหวัดสุพรรณบุรี</t>
  </si>
  <si>
    <t>ค่าชดเชยพืชผลทางการเกษตรและค่ารื้อถอนสิ่งปลูกสร้าง (ตามข้อบัญญัติประจำ</t>
  </si>
  <si>
    <t>สำนักปลัด</t>
  </si>
  <si>
    <t>ปีงบประมาณ 2552 ข้อ 1.1.28 หน้า 39 )</t>
  </si>
  <si>
    <t>โครงการสร้างพยาบาลของชุมชนเพื่อพัฒนาระบบสุขภาพชุมชนของจังหวัด</t>
  </si>
  <si>
    <t>กองแผนฯ</t>
  </si>
  <si>
    <t>( ตามข้อบัญญัติประจำปีงบประมาณ 2552 ข้แ 1.1.14 หน้า 28 )</t>
  </si>
  <si>
    <t>โครงการสร้างป้ายประชาสัมพันธ์บึงวากเฉลิมพระเกียรติหมู่ที่ 4 ตำบลปากน้ำ</t>
  </si>
  <si>
    <t>อำเภอเดิมบางนางบวช ( ตามข้อบัญญัติประจำปีงบประมาณ 2552 )</t>
  </si>
  <si>
    <r>
      <t xml:space="preserve">ปีงบประมาณ พ.ศ. </t>
    </r>
    <r>
      <rPr>
        <sz val="16"/>
        <rFont val="BrowalliaUPC"/>
        <family val="2"/>
      </rPr>
      <t>2554</t>
    </r>
  </si>
  <si>
    <t>รวมหมายเหตุ 4  เป็นเงิน</t>
  </si>
  <si>
    <t>หมายเหตุ 4</t>
  </si>
  <si>
    <t xml:space="preserve">                                                                   รายงานการเบิกจ่ายที่ได้รับอนุมัติให้จ่ายจากเงินสะสม  ปีงบประมาณ  2553</t>
  </si>
  <si>
    <t xml:space="preserve">                                                                              ตั้งแต่วันที่  1  ตุลาคม  2552  ถึงวันที่  30 กันยายน 2553</t>
  </si>
  <si>
    <t>จ่ายขาดเงินสะสมเพื่อจ่ายเป็นเงินบำนาญ (เงินก้อน)</t>
  </si>
  <si>
    <t>รายนางทิพย์พวรรณ รูปงาม</t>
  </si>
  <si>
    <t>ค่าปรับปรุงภูมิทัศน์กรงม้าลาย-คูน้ำศาลากลางน้ำ</t>
  </si>
  <si>
    <t>ค่าจัดซื้อถังน้ำโพธีเอทลีน ขนาดบรรจุ 2,000 ลิตร</t>
  </si>
  <si>
    <t>ค่าจัดซื้อวัสดุน้ำมันหล่อลื่น(โครงการป้องกันและแก้ไข</t>
  </si>
  <si>
    <t>ปัญหาภัยแล้ง ประจำปี 2553</t>
  </si>
  <si>
    <t>โครงการปล่อยพันธุ์สัตว์น้ำ</t>
  </si>
  <si>
    <t>ค่าจัดซื้อเชื้อราบิวเวอร์เรีย งวดที่ 1</t>
  </si>
  <si>
    <t>โครงการปรับปรุงผิวจราจรโดยลงหินคลุก ม.4,5 ต.ทัพ</t>
  </si>
  <si>
    <t>หลวง อ.หนองหญ้าไซ ม.4,12 ต.ทะเลบก อ.ดอนเจดีย์</t>
  </si>
  <si>
    <t>โครงการขุดลอกคูส่งน้ำ จำนวน 11 สาย ม.1,2,5,6</t>
  </si>
  <si>
    <t>ต.บ้านโพธิ์ อ.เมืองไปเชื่อมต่อ ต.ตลิ่งชัน อ.เมือง</t>
  </si>
  <si>
    <t>ค่าจัดซื้อเชื้อราบิวเวอร์เรีย งวดที่ 2</t>
  </si>
  <si>
    <t>ค่าจัดซื้อพันธุ์ข้าวพิษณุโลก 2</t>
  </si>
  <si>
    <t>ค่าจัดซื้อพันธุ์ไม้ยืนต้น</t>
  </si>
  <si>
    <t>ค่าจัดซื้อเครื่องคอมพิวเตอร์</t>
  </si>
  <si>
    <t>ค่าจัดซื้อเครื่องปรับอากาศ</t>
  </si>
  <si>
    <t xml:space="preserve">องค์การบริหารส่วนจังหวัดสุพรรณบุรี </t>
  </si>
  <si>
    <t>1.  เงินฝาก  ก.อ.ส.</t>
  </si>
  <si>
    <t>เงินทุนสำรองเงินสะสม</t>
  </si>
  <si>
    <t>ปรับปรุงรางระบายน้ำตลาดสดเทศบาล 1,2</t>
  </si>
  <si>
    <t>เครื่องปรับอากาศแบบตู้ตั้งพื้น</t>
  </si>
  <si>
    <t>ก่อสร้างอาคารเรียน 4 ชั้น 16 ห้องเรียน</t>
  </si>
  <si>
    <t>ครุภัณฑ์งานบ้านงานครัว</t>
  </si>
  <si>
    <t>ครุภัณฑ์สำนักงาน</t>
  </si>
  <si>
    <t>"------------------"</t>
  </si>
  <si>
    <t>ก่อสร้างรั้วคสล.,ป้ายชื่อโรงเรียน ท.3</t>
  </si>
  <si>
    <t>"--------------------------------" ท.3</t>
  </si>
  <si>
    <t>ก่อสร้างป้ายชื่อตลาดสดเทศบาล 4</t>
  </si>
  <si>
    <t>ก่อสร้างปรับปรุงวางท่อระบายน้ำ ถ.พันคำ</t>
  </si>
  <si>
    <t>ครุภัณฑ์คอมพิวเตอร์</t>
  </si>
  <si>
    <t>รถยนต์ตู้ 16 ที่นั่ง</t>
  </si>
  <si>
    <t>ลูกหนี้เงินยืมเงินสะสม</t>
  </si>
  <si>
    <t>ก่อสร้างปรับปรุงตลาดสดเทศบาล 3</t>
  </si>
  <si>
    <t>ก่อสร้างปรับปรุงสระน้ำวัดไชนาวาส</t>
  </si>
  <si>
    <t>ก่อสร้างลานคอนกรีตบริเวณที่ทำการชุมชนวัดประตูสาร</t>
  </si>
  <si>
    <t>ก่อสร้างลานกีฬาเอนกประสงค์ภายในวัดพระศรีรัตนมหาธาตุ</t>
  </si>
  <si>
    <t>ก่อสร้างลานคอนกรีตบริเวณที่ทำการชุมชนวัดไชนาวาส</t>
  </si>
  <si>
    <t xml:space="preserve">รายรับจริงสูงกว่ารายจ่ายจริง  </t>
  </si>
  <si>
    <t xml:space="preserve">รายจ่ายค้างจ่าย </t>
  </si>
  <si>
    <t>งบแสดงฐานะการเงิน</t>
  </si>
  <si>
    <t>ทรัพย์สิน</t>
  </si>
  <si>
    <t>หนี้สินและเงินสะสม</t>
  </si>
  <si>
    <t>หมายเหตุ  ประกอบงบแสดงฐานะการเงิน</t>
  </si>
  <si>
    <t>เงินฝากธนาคาร</t>
  </si>
  <si>
    <t>หมวด/ประเภท</t>
  </si>
  <si>
    <t>จำนวนเงิน</t>
  </si>
  <si>
    <t>ก่อหนี้ผูกพัน</t>
  </si>
  <si>
    <t>เบิกจ่ายแล้ว</t>
  </si>
  <si>
    <t>หมายเหตุ</t>
  </si>
  <si>
    <t>งบเงินสะสม</t>
  </si>
  <si>
    <t>รวม</t>
  </si>
  <si>
    <t xml:space="preserve"> หัก 25% ของรายรับจริงสูงกว่ารายจ่ายจริง(เงินทุนสำรองเงินสะสม)</t>
  </si>
  <si>
    <t>รายจ่ายค้างจ่าย คงเหลือ</t>
  </si>
  <si>
    <t>ประมาณการ</t>
  </si>
  <si>
    <t>การศึกษา</t>
  </si>
  <si>
    <t>สร้างความเข้มแข็ง</t>
  </si>
  <si>
    <t>ของชุมชน</t>
  </si>
  <si>
    <t>และนันทนาการ</t>
  </si>
  <si>
    <t>งบกลาง</t>
  </si>
  <si>
    <t>รายจ่าย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</si>
  <si>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</si>
  <si>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</si>
  <si>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</si>
  <si>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</si>
  <si>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</si>
  <si>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</si>
  <si>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</si>
  <si>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รายรับ</t>
  </si>
  <si>
    <t>ภาษีอากร</t>
  </si>
  <si>
    <t>รายได้จากทรัพย์สิน</t>
  </si>
  <si>
    <t>รายได้เบ็ดเตล็ด</t>
  </si>
  <si>
    <t>รัฐบาลจัดสรรให้</t>
  </si>
  <si>
    <t>รายได้จากทุน</t>
  </si>
  <si>
    <t>องค์การบริหารส่วนจังหวัดสุพรรณบุรี</t>
  </si>
  <si>
    <t>เงินฝาก กสอ.</t>
  </si>
  <si>
    <t>เงินฝากกองทุนส่งเสริมอาชีพฝาก มท.</t>
  </si>
  <si>
    <t>เงินกองทุนส่งเสริมอาชีพ</t>
  </si>
  <si>
    <t>(หมายเหตุ 1)</t>
  </si>
  <si>
    <t>(หมายเหตุ 2)</t>
  </si>
  <si>
    <r>
      <t>หมายเหตุ</t>
    </r>
    <r>
      <rPr>
        <sz val="16"/>
        <rFont val="TH SarabunPSK"/>
        <family val="2"/>
      </rPr>
      <t xml:space="preserve">    ปีงบประมาณ 2553  ได้รับอนุมัติให้จ่ายเงินสะสม จำนวนทั้งสิ้น   59,231,400.00  บาท </t>
    </r>
  </si>
  <si>
    <r>
      <t xml:space="preserve">          </t>
    </r>
    <r>
      <rPr>
        <sz val="16"/>
        <rFont val="TH SarabunPSK"/>
        <family val="2"/>
      </rPr>
      <t xml:space="preserve"> และเบิกจ่ายแล้วจำนวน 19,924,551.10  บาท คงเหลือเบิกจ่ายในปีถัดไป รายละเอียดปรากฎตามหมายเหตุ 5.1</t>
    </r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</si>
</sst>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m/d"/>
    <numFmt numFmtId="204" formatCode="0.0"/>
    <numFmt numFmtId="205" formatCode="0.000"/>
    <numFmt numFmtId="206" formatCode="\(#,##0.00\)_);\(#,##0.00\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#,##0.00_ ;\-#,##0.00\ "/>
    <numFmt numFmtId="211" formatCode="_(* #,##0_);_(* \(#,##0\);_(* &quot;-&quot;??_);_(@_)"/>
    <numFmt numFmtId="212" formatCode="[$-F800]dddd\,\ mmmm\ dd\,\ yyyy"/>
    <numFmt numFmtId="213" formatCode="[$-41E]d\ mmmm\ yyyy"/>
    <numFmt numFmtId="214" formatCode="_(* #,##0.000_);_(* \(#,##0.000\);_(* &quot;-&quot;??_);_(@_)"/>
    <numFmt numFmtId="215" formatCode="[$-409]dddd\,\ mmmm\ dd\,\ yyyy"/>
    <numFmt numFmtId="216" formatCode="[$-409]h:mm:ss\ AM/PM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_(* #,##0.0_);_(* \(#,##0.0\);_(* &quot;-&quot;??_);_(@_)"/>
    <numFmt numFmtId="222" formatCode="#,##0.0"/>
    <numFmt numFmtId="223" formatCode="_-* #,##0_-;\-* #,##0_-;_-* &quot;-&quot;??_-;_-@_-"/>
    <numFmt numFmtId="224" formatCode="_(* #,##0.0000_);_(* \(#,##0.0000\);_(* &quot;-&quot;??_);_(@_)"/>
    <numFmt numFmtId="225" formatCode="_(* #,##0.00000_);_(* \(#,##0.00000\);_(* &quot;-&quot;??_);_(@_)"/>
    <numFmt numFmtId="226" formatCode="_(* #,##0.000000_);_(* \(#,##0.000000\);_(* &quot;-&quot;??_);_(@_)"/>
    <numFmt numFmtId="227" formatCode="mmm\-yyyy"/>
    <numFmt numFmtId="228" formatCode="[$-107041E]d\ mmm\ yy;@"/>
  </numFmts>
  <fonts count="73">
    <font>
      <sz val="14"/>
      <name val="Cordia New"/>
      <family val="0"/>
    </font>
    <font>
      <sz val="16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BrowalliaUPC"/>
      <family val="2"/>
    </font>
    <font>
      <sz val="13"/>
      <name val="BrowalliaUPC"/>
      <family val="2"/>
    </font>
    <font>
      <sz val="15"/>
      <name val="BrowalliaUPC"/>
      <family val="2"/>
    </font>
    <font>
      <b/>
      <sz val="15"/>
      <name val="BrowalliaUPC"/>
      <family val="2"/>
    </font>
    <font>
      <sz val="14"/>
      <name val="BrowalliaUPC"/>
      <family val="2"/>
    </font>
    <font>
      <sz val="8"/>
      <name val="BrowalliaUPC"/>
      <family val="2"/>
    </font>
    <font>
      <b/>
      <sz val="12"/>
      <name val="BrowalliaUPC"/>
      <family val="2"/>
    </font>
    <font>
      <sz val="11"/>
      <name val="BrowalliaUPC"/>
      <family val="2"/>
    </font>
    <font>
      <u val="single"/>
      <sz val="11"/>
      <name val="BrowalliaUPC"/>
      <family val="2"/>
    </font>
    <font>
      <b/>
      <sz val="11"/>
      <name val="BrowalliaUPC"/>
      <family val="2"/>
    </font>
    <font>
      <sz val="12"/>
      <name val="BrowalliaUPC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sz val="14"/>
      <name val="Browallia New"/>
      <family val="2"/>
    </font>
    <font>
      <sz val="16"/>
      <color indexed="10"/>
      <name val="Browallia New"/>
      <family val="2"/>
    </font>
    <font>
      <b/>
      <u val="single"/>
      <sz val="16"/>
      <name val="Browallia New"/>
      <family val="2"/>
    </font>
    <font>
      <b/>
      <u val="single"/>
      <sz val="18"/>
      <name val="Browallia New"/>
      <family val="2"/>
    </font>
    <font>
      <b/>
      <sz val="12"/>
      <name val="Browallia New"/>
      <family val="2"/>
    </font>
    <font>
      <u val="single"/>
      <sz val="16"/>
      <name val="Browallia New"/>
      <family val="2"/>
    </font>
    <font>
      <b/>
      <sz val="13"/>
      <name val="Browallia New"/>
      <family val="2"/>
    </font>
    <font>
      <b/>
      <sz val="18"/>
      <name val="BrowalliaUPC"/>
      <family val="2"/>
    </font>
    <font>
      <b/>
      <sz val="20"/>
      <name val="BrowalliaUPC"/>
      <family val="2"/>
    </font>
    <font>
      <b/>
      <sz val="14"/>
      <name val="BrowalliaUPC"/>
      <family val="2"/>
    </font>
    <font>
      <b/>
      <u val="singleAccounting"/>
      <sz val="16"/>
      <name val="Browallia New"/>
      <family val="2"/>
    </font>
    <font>
      <b/>
      <sz val="14"/>
      <name val="Browallia New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0"/>
      <name val="BrowalliaUPC"/>
      <family val="2"/>
    </font>
    <font>
      <sz val="8"/>
      <name val="Cordia New"/>
      <family val="0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38" applyFont="1" applyAlignment="1">
      <alignment/>
    </xf>
    <xf numFmtId="49" fontId="6" fillId="0" borderId="0" xfId="50" applyNumberFormat="1" applyFont="1">
      <alignment/>
      <protection/>
    </xf>
    <xf numFmtId="0" fontId="6" fillId="0" borderId="0" xfId="50" applyFont="1">
      <alignment/>
      <protection/>
    </xf>
    <xf numFmtId="43" fontId="6" fillId="0" borderId="0" xfId="38" applyFont="1" applyAlignment="1">
      <alignment/>
    </xf>
    <xf numFmtId="0" fontId="6" fillId="0" borderId="0" xfId="50" applyFont="1" applyAlignment="1">
      <alignment/>
      <protection/>
    </xf>
    <xf numFmtId="0" fontId="7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49" fontId="8" fillId="0" borderId="10" xfId="50" applyNumberFormat="1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10" xfId="50" applyFont="1" applyBorder="1" applyAlignment="1">
      <alignment horizontal="center"/>
      <protection/>
    </xf>
    <xf numFmtId="0" fontId="8" fillId="0" borderId="10" xfId="50" applyFont="1" applyBorder="1">
      <alignment/>
      <protection/>
    </xf>
    <xf numFmtId="0" fontId="8" fillId="0" borderId="0" xfId="50" applyFont="1" applyBorder="1">
      <alignment/>
      <protection/>
    </xf>
    <xf numFmtId="0" fontId="8" fillId="0" borderId="0" xfId="50" applyFont="1">
      <alignment/>
      <protection/>
    </xf>
    <xf numFmtId="49" fontId="8" fillId="0" borderId="12" xfId="50" applyNumberFormat="1" applyFont="1" applyBorder="1" applyAlignment="1">
      <alignment horizontal="center"/>
      <protection/>
    </xf>
    <xf numFmtId="0" fontId="8" fillId="0" borderId="13" xfId="50" applyFont="1" applyBorder="1" applyAlignment="1">
      <alignment horizontal="center"/>
      <protection/>
    </xf>
    <xf numFmtId="0" fontId="8" fillId="0" borderId="12" xfId="50" applyFont="1" applyBorder="1" applyAlignment="1">
      <alignment horizontal="center"/>
      <protection/>
    </xf>
    <xf numFmtId="0" fontId="8" fillId="0" borderId="12" xfId="50" applyFont="1" applyBorder="1">
      <alignment/>
      <protection/>
    </xf>
    <xf numFmtId="43" fontId="8" fillId="0" borderId="14" xfId="50" applyNumberFormat="1" applyFont="1" applyBorder="1" applyAlignment="1">
      <alignment horizontal="center"/>
      <protection/>
    </xf>
    <xf numFmtId="43" fontId="8" fillId="0" borderId="14" xfId="50" applyNumberFormat="1" applyFont="1" applyBorder="1">
      <alignment/>
      <protection/>
    </xf>
    <xf numFmtId="0" fontId="8" fillId="0" borderId="14" xfId="50" applyFont="1" applyBorder="1" applyAlignment="1">
      <alignment horizontal="center"/>
      <protection/>
    </xf>
    <xf numFmtId="49" fontId="8" fillId="0" borderId="15" xfId="50" applyNumberFormat="1" applyFont="1" applyBorder="1" applyAlignment="1">
      <alignment horizontal="center"/>
      <protection/>
    </xf>
    <xf numFmtId="0" fontId="8" fillId="0" borderId="16" xfId="50" applyFont="1" applyBorder="1" applyAlignment="1">
      <alignment horizontal="left"/>
      <protection/>
    </xf>
    <xf numFmtId="43" fontId="8" fillId="0" borderId="12" xfId="50" applyNumberFormat="1" applyFont="1" applyBorder="1" applyAlignment="1">
      <alignment horizontal="center"/>
      <protection/>
    </xf>
    <xf numFmtId="43" fontId="8" fillId="0" borderId="12" xfId="50" applyNumberFormat="1" applyFont="1" applyBorder="1">
      <alignment/>
      <protection/>
    </xf>
    <xf numFmtId="0" fontId="8" fillId="0" borderId="17" xfId="50" applyFont="1" applyBorder="1">
      <alignment/>
      <protection/>
    </xf>
    <xf numFmtId="0" fontId="8" fillId="0" borderId="17" xfId="50" applyFont="1" applyBorder="1" applyAlignment="1">
      <alignment horizontal="center"/>
      <protection/>
    </xf>
    <xf numFmtId="43" fontId="8" fillId="0" borderId="17" xfId="50" applyNumberFormat="1" applyFont="1" applyBorder="1">
      <alignment/>
      <protection/>
    </xf>
    <xf numFmtId="0" fontId="8" fillId="0" borderId="18" xfId="50" applyFont="1" applyBorder="1">
      <alignment/>
      <protection/>
    </xf>
    <xf numFmtId="49" fontId="8" fillId="0" borderId="17" xfId="50" applyNumberFormat="1" applyFont="1" applyBorder="1" applyAlignment="1">
      <alignment horizontal="center"/>
      <protection/>
    </xf>
    <xf numFmtId="49" fontId="8" fillId="0" borderId="19" xfId="50" applyNumberFormat="1" applyFont="1" applyBorder="1">
      <alignment/>
      <protection/>
    </xf>
    <xf numFmtId="0" fontId="9" fillId="0" borderId="20" xfId="50" applyFont="1" applyBorder="1" applyAlignment="1">
      <alignment horizontal="center"/>
      <protection/>
    </xf>
    <xf numFmtId="0" fontId="8" fillId="0" borderId="19" xfId="50" applyFont="1" applyBorder="1">
      <alignment/>
      <protection/>
    </xf>
    <xf numFmtId="0" fontId="12" fillId="0" borderId="0" xfId="53" applyFont="1" applyAlignment="1">
      <alignment/>
      <protection/>
    </xf>
    <xf numFmtId="0" fontId="12" fillId="0" borderId="0" xfId="53" applyFont="1">
      <alignment/>
      <protection/>
    </xf>
    <xf numFmtId="0" fontId="13" fillId="0" borderId="10" xfId="53" applyFont="1" applyBorder="1" applyAlignment="1">
      <alignment horizontal="center"/>
      <protection/>
    </xf>
    <xf numFmtId="194" fontId="13" fillId="0" borderId="10" xfId="4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0" fontId="13" fillId="0" borderId="21" xfId="53" applyFont="1" applyBorder="1">
      <alignment/>
      <protection/>
    </xf>
    <xf numFmtId="194" fontId="13" fillId="0" borderId="21" xfId="41" applyFont="1" applyBorder="1" applyAlignment="1">
      <alignment horizontal="center"/>
    </xf>
    <xf numFmtId="0" fontId="13" fillId="0" borderId="0" xfId="53" applyFont="1">
      <alignment/>
      <protection/>
    </xf>
    <xf numFmtId="0" fontId="14" fillId="0" borderId="12" xfId="53" applyFont="1" applyBorder="1">
      <alignment/>
      <protection/>
    </xf>
    <xf numFmtId="43" fontId="13" fillId="0" borderId="12" xfId="53" applyNumberFormat="1" applyFont="1" applyBorder="1">
      <alignment/>
      <protection/>
    </xf>
    <xf numFmtId="0" fontId="13" fillId="0" borderId="12" xfId="53" applyFont="1" applyBorder="1">
      <alignment/>
      <protection/>
    </xf>
    <xf numFmtId="194" fontId="13" fillId="0" borderId="12" xfId="41" applyFont="1" applyBorder="1" applyAlignment="1">
      <alignment/>
    </xf>
    <xf numFmtId="0" fontId="13" fillId="0" borderId="17" xfId="53" applyFont="1" applyBorder="1">
      <alignment/>
      <protection/>
    </xf>
    <xf numFmtId="43" fontId="13" fillId="0" borderId="17" xfId="41" applyNumberFormat="1" applyFont="1" applyBorder="1" applyAlignment="1">
      <alignment/>
    </xf>
    <xf numFmtId="43" fontId="13" fillId="0" borderId="17" xfId="53" applyNumberFormat="1" applyFont="1" applyBorder="1">
      <alignment/>
      <protection/>
    </xf>
    <xf numFmtId="194" fontId="13" fillId="0" borderId="17" xfId="53" applyNumberFormat="1" applyFont="1" applyBorder="1">
      <alignment/>
      <protection/>
    </xf>
    <xf numFmtId="194" fontId="13" fillId="0" borderId="17" xfId="41" applyFont="1" applyBorder="1" applyAlignment="1">
      <alignment/>
    </xf>
    <xf numFmtId="194" fontId="13" fillId="0" borderId="0" xfId="53" applyNumberFormat="1" applyFont="1">
      <alignment/>
      <protection/>
    </xf>
    <xf numFmtId="43" fontId="13" fillId="0" borderId="22" xfId="53" applyNumberFormat="1" applyFont="1" applyBorder="1">
      <alignment/>
      <protection/>
    </xf>
    <xf numFmtId="194" fontId="13" fillId="0" borderId="22" xfId="41" applyFont="1" applyBorder="1" applyAlignment="1">
      <alignment/>
    </xf>
    <xf numFmtId="43" fontId="13" fillId="0" borderId="16" xfId="53" applyNumberFormat="1" applyFont="1" applyBorder="1">
      <alignment/>
      <protection/>
    </xf>
    <xf numFmtId="0" fontId="13" fillId="0" borderId="18" xfId="53" applyFont="1" applyBorder="1">
      <alignment/>
      <protection/>
    </xf>
    <xf numFmtId="194" fontId="13" fillId="0" borderId="0" xfId="41" applyFont="1" applyAlignment="1">
      <alignment/>
    </xf>
    <xf numFmtId="43" fontId="13" fillId="0" borderId="0" xfId="53" applyNumberFormat="1" applyFont="1" applyBorder="1">
      <alignment/>
      <protection/>
    </xf>
    <xf numFmtId="194" fontId="13" fillId="0" borderId="0" xfId="41" applyFont="1" applyBorder="1" applyAlignment="1">
      <alignment/>
    </xf>
    <xf numFmtId="0" fontId="13" fillId="0" borderId="22" xfId="53" applyFont="1" applyBorder="1">
      <alignment/>
      <protection/>
    </xf>
    <xf numFmtId="194" fontId="13" fillId="0" borderId="18" xfId="41" applyFont="1" applyBorder="1" applyAlignment="1">
      <alignment/>
    </xf>
    <xf numFmtId="0" fontId="15" fillId="0" borderId="22" xfId="53" applyFont="1" applyBorder="1" applyAlignment="1">
      <alignment horizontal="center"/>
      <protection/>
    </xf>
    <xf numFmtId="43" fontId="15" fillId="0" borderId="19" xfId="53" applyNumberFormat="1" applyFont="1" applyBorder="1">
      <alignment/>
      <protection/>
    </xf>
    <xf numFmtId="194" fontId="15" fillId="0" borderId="19" xfId="53" applyNumberFormat="1" applyFont="1" applyBorder="1">
      <alignment/>
      <protection/>
    </xf>
    <xf numFmtId="194" fontId="15" fillId="0" borderId="19" xfId="41" applyFont="1" applyBorder="1" applyAlignment="1">
      <alignment/>
    </xf>
    <xf numFmtId="194" fontId="15" fillId="0" borderId="0" xfId="53" applyNumberFormat="1" applyFont="1">
      <alignment/>
      <protection/>
    </xf>
    <xf numFmtId="0" fontId="15" fillId="0" borderId="0" xfId="53" applyFont="1">
      <alignment/>
      <protection/>
    </xf>
    <xf numFmtId="0" fontId="13" fillId="0" borderId="23" xfId="53" applyFont="1" applyBorder="1">
      <alignment/>
      <protection/>
    </xf>
    <xf numFmtId="0" fontId="13" fillId="0" borderId="24" xfId="53" applyFont="1" applyBorder="1">
      <alignment/>
      <protection/>
    </xf>
    <xf numFmtId="0" fontId="13" fillId="0" borderId="25" xfId="53" applyFont="1" applyBorder="1">
      <alignment/>
      <protection/>
    </xf>
    <xf numFmtId="194" fontId="13" fillId="0" borderId="25" xfId="41" applyFont="1" applyBorder="1" applyAlignment="1">
      <alignment/>
    </xf>
    <xf numFmtId="0" fontId="13" fillId="0" borderId="26" xfId="53" applyFont="1" applyBorder="1">
      <alignment/>
      <protection/>
    </xf>
    <xf numFmtId="0" fontId="14" fillId="0" borderId="15" xfId="53" applyFont="1" applyFill="1" applyBorder="1">
      <alignment/>
      <protection/>
    </xf>
    <xf numFmtId="0" fontId="13" fillId="0" borderId="15" xfId="53" applyFont="1" applyBorder="1">
      <alignment/>
      <protection/>
    </xf>
    <xf numFmtId="194" fontId="13" fillId="0" borderId="15" xfId="41" applyFont="1" applyBorder="1" applyAlignment="1">
      <alignment/>
    </xf>
    <xf numFmtId="0" fontId="13" fillId="0" borderId="17" xfId="53" applyFont="1" applyFill="1" applyBorder="1">
      <alignment/>
      <protection/>
    </xf>
    <xf numFmtId="43" fontId="13" fillId="0" borderId="17" xfId="52" applyNumberFormat="1" applyFont="1" applyBorder="1">
      <alignment/>
      <protection/>
    </xf>
    <xf numFmtId="43" fontId="13" fillId="0" borderId="22" xfId="52" applyNumberFormat="1" applyFont="1" applyBorder="1">
      <alignment/>
      <protection/>
    </xf>
    <xf numFmtId="0" fontId="15" fillId="0" borderId="27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Border="1">
      <alignment/>
      <protection/>
    </xf>
    <xf numFmtId="0" fontId="16" fillId="0" borderId="0" xfId="53" applyFont="1">
      <alignment/>
      <protection/>
    </xf>
    <xf numFmtId="194" fontId="16" fillId="0" borderId="0" xfId="41" applyFont="1" applyAlignment="1">
      <alignment/>
    </xf>
    <xf numFmtId="43" fontId="16" fillId="0" borderId="0" xfId="53" applyNumberFormat="1" applyFont="1">
      <alignment/>
      <protection/>
    </xf>
    <xf numFmtId="194" fontId="16" fillId="0" borderId="0" xfId="53" applyNumberFormat="1" applyFont="1">
      <alignment/>
      <protection/>
    </xf>
    <xf numFmtId="4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3" fontId="17" fillId="0" borderId="0" xfId="0" applyNumberFormat="1" applyFont="1" applyBorder="1" applyAlignment="1">
      <alignment/>
    </xf>
    <xf numFmtId="43" fontId="18" fillId="0" borderId="0" xfId="38" applyFont="1" applyAlignment="1">
      <alignment/>
    </xf>
    <xf numFmtId="43" fontId="19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43" fontId="20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0" fontId="21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3" fontId="6" fillId="0" borderId="0" xfId="38" applyFont="1" applyBorder="1" applyAlignment="1">
      <alignment/>
    </xf>
    <xf numFmtId="0" fontId="18" fillId="0" borderId="28" xfId="58" applyFont="1" applyBorder="1">
      <alignment/>
      <protection/>
    </xf>
    <xf numFmtId="49" fontId="18" fillId="0" borderId="29" xfId="58" applyNumberFormat="1" applyFont="1" applyBorder="1">
      <alignment/>
      <protection/>
    </xf>
    <xf numFmtId="49" fontId="18" fillId="0" borderId="17" xfId="58" applyNumberFormat="1" applyFont="1" applyBorder="1">
      <alignment/>
      <protection/>
    </xf>
    <xf numFmtId="49" fontId="2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43" fontId="6" fillId="0" borderId="0" xfId="0" applyNumberFormat="1" applyFont="1" applyAlignment="1">
      <alignment/>
    </xf>
    <xf numFmtId="0" fontId="10" fillId="0" borderId="0" xfId="0" applyFont="1" applyAlignment="1">
      <alignment/>
    </xf>
    <xf numFmtId="43" fontId="10" fillId="0" borderId="0" xfId="38" applyFont="1" applyAlignment="1">
      <alignment/>
    </xf>
    <xf numFmtId="0" fontId="28" fillId="0" borderId="0" xfId="0" applyFont="1" applyAlignment="1">
      <alignment/>
    </xf>
    <xf numFmtId="39" fontId="6" fillId="0" borderId="0" xfId="38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18" fillId="0" borderId="0" xfId="51" applyFont="1" applyAlignment="1">
      <alignment horizontal="center"/>
      <protection/>
    </xf>
    <xf numFmtId="43" fontId="18" fillId="0" borderId="0" xfId="40" applyFont="1" applyAlignment="1">
      <alignment/>
    </xf>
    <xf numFmtId="0" fontId="18" fillId="0" borderId="0" xfId="51" applyFont="1">
      <alignment/>
      <protection/>
    </xf>
    <xf numFmtId="0" fontId="18" fillId="0" borderId="25" xfId="51" applyFont="1" applyBorder="1" applyAlignment="1">
      <alignment horizontal="center" vertical="center"/>
      <protection/>
    </xf>
    <xf numFmtId="0" fontId="17" fillId="0" borderId="25" xfId="58" applyFont="1" applyBorder="1" applyAlignment="1">
      <alignment horizontal="center"/>
      <protection/>
    </xf>
    <xf numFmtId="194" fontId="17" fillId="0" borderId="25" xfId="42" applyFont="1" applyBorder="1" applyAlignment="1">
      <alignment/>
    </xf>
    <xf numFmtId="43" fontId="17" fillId="0" borderId="25" xfId="40" applyFont="1" applyBorder="1" applyAlignment="1">
      <alignment/>
    </xf>
    <xf numFmtId="194" fontId="17" fillId="0" borderId="25" xfId="40" applyNumberFormat="1" applyFont="1" applyBorder="1" applyAlignment="1">
      <alignment/>
    </xf>
    <xf numFmtId="194" fontId="17" fillId="0" borderId="25" xfId="42" applyFont="1" applyBorder="1" applyAlignment="1">
      <alignment horizontal="center" vertical="center"/>
    </xf>
    <xf numFmtId="0" fontId="18" fillId="0" borderId="25" xfId="51" applyFont="1" applyBorder="1" applyAlignment="1">
      <alignment/>
      <protection/>
    </xf>
    <xf numFmtId="0" fontId="18" fillId="0" borderId="27" xfId="51" applyFont="1" applyBorder="1" applyAlignment="1">
      <alignment vertical="center"/>
      <protection/>
    </xf>
    <xf numFmtId="194" fontId="18" fillId="0" borderId="27" xfId="42" applyFont="1" applyBorder="1" applyAlignment="1">
      <alignment horizontal="center"/>
    </xf>
    <xf numFmtId="43" fontId="18" fillId="0" borderId="27" xfId="40" applyFont="1" applyBorder="1" applyAlignment="1">
      <alignment horizontal="center"/>
    </xf>
    <xf numFmtId="0" fontId="18" fillId="0" borderId="14" xfId="51" applyFont="1" applyBorder="1" applyAlignment="1">
      <alignment horizontal="center" vertical="center"/>
      <protection/>
    </xf>
    <xf numFmtId="194" fontId="18" fillId="0" borderId="14" xfId="42" applyFont="1" applyBorder="1" applyAlignment="1">
      <alignment/>
    </xf>
    <xf numFmtId="43" fontId="18" fillId="0" borderId="28" xfId="40" applyFont="1" applyBorder="1" applyAlignment="1">
      <alignment/>
    </xf>
    <xf numFmtId="194" fontId="18" fillId="0" borderId="14" xfId="40" applyNumberFormat="1" applyFont="1" applyBorder="1" applyAlignment="1">
      <alignment/>
    </xf>
    <xf numFmtId="194" fontId="18" fillId="0" borderId="14" xfId="42" applyFont="1" applyBorder="1" applyAlignment="1">
      <alignment horizontal="center" vertical="center"/>
    </xf>
    <xf numFmtId="0" fontId="18" fillId="0" borderId="14" xfId="51" applyFont="1" applyBorder="1" applyAlignment="1">
      <alignment/>
      <protection/>
    </xf>
    <xf numFmtId="0" fontId="18" fillId="0" borderId="15" xfId="51" applyFont="1" applyBorder="1" applyAlignment="1">
      <alignment horizontal="center" vertical="center"/>
      <protection/>
    </xf>
    <xf numFmtId="0" fontId="23" fillId="0" borderId="17" xfId="51" applyFont="1" applyBorder="1" applyAlignment="1">
      <alignment horizontal="center" vertical="center"/>
      <protection/>
    </xf>
    <xf numFmtId="194" fontId="18" fillId="0" borderId="15" xfId="42" applyFont="1" applyBorder="1" applyAlignment="1">
      <alignment/>
    </xf>
    <xf numFmtId="43" fontId="18" fillId="0" borderId="30" xfId="40" applyFont="1" applyBorder="1" applyAlignment="1">
      <alignment/>
    </xf>
    <xf numFmtId="194" fontId="18" fillId="0" borderId="15" xfId="40" applyNumberFormat="1" applyFont="1" applyBorder="1" applyAlignment="1">
      <alignment/>
    </xf>
    <xf numFmtId="194" fontId="18" fillId="0" borderId="15" xfId="42" applyFont="1" applyBorder="1" applyAlignment="1">
      <alignment horizontal="center" vertical="center"/>
    </xf>
    <xf numFmtId="0" fontId="18" fillId="0" borderId="15" xfId="51" applyFont="1" applyBorder="1" applyAlignment="1">
      <alignment/>
      <protection/>
    </xf>
    <xf numFmtId="0" fontId="18" fillId="0" borderId="17" xfId="55" applyFont="1" applyBorder="1">
      <alignment/>
      <protection/>
    </xf>
    <xf numFmtId="194" fontId="18" fillId="0" borderId="12" xfId="42" applyFont="1" applyBorder="1" applyAlignment="1">
      <alignment/>
    </xf>
    <xf numFmtId="43" fontId="18" fillId="0" borderId="31" xfId="40" applyFont="1" applyBorder="1" applyAlignment="1">
      <alignment/>
    </xf>
    <xf numFmtId="194" fontId="18" fillId="0" borderId="12" xfId="40" applyNumberFormat="1" applyFont="1" applyBorder="1" applyAlignment="1">
      <alignment/>
    </xf>
    <xf numFmtId="194" fontId="18" fillId="0" borderId="12" xfId="42" applyFont="1" applyBorder="1" applyAlignment="1">
      <alignment horizontal="center" vertical="center"/>
    </xf>
    <xf numFmtId="0" fontId="18" fillId="0" borderId="12" xfId="51" applyFont="1" applyBorder="1" applyAlignment="1">
      <alignment/>
      <protection/>
    </xf>
    <xf numFmtId="49" fontId="17" fillId="0" borderId="17" xfId="51" applyNumberFormat="1" applyFont="1" applyBorder="1" applyAlignment="1">
      <alignment horizontal="center" vertical="center"/>
      <protection/>
    </xf>
    <xf numFmtId="194" fontId="17" fillId="0" borderId="27" xfId="42" applyFont="1" applyBorder="1" applyAlignment="1">
      <alignment/>
    </xf>
    <xf numFmtId="43" fontId="17" fillId="0" borderId="32" xfId="40" applyFont="1" applyBorder="1" applyAlignment="1">
      <alignment/>
    </xf>
    <xf numFmtId="194" fontId="17" fillId="0" borderId="27" xfId="40" applyNumberFormat="1" applyFont="1" applyBorder="1" applyAlignment="1">
      <alignment/>
    </xf>
    <xf numFmtId="194" fontId="17" fillId="0" borderId="27" xfId="42" applyFont="1" applyBorder="1" applyAlignment="1">
      <alignment horizontal="center" vertical="center"/>
    </xf>
    <xf numFmtId="0" fontId="18" fillId="0" borderId="27" xfId="51" applyFont="1" applyBorder="1" applyAlignment="1">
      <alignment/>
      <protection/>
    </xf>
    <xf numFmtId="0" fontId="18" fillId="0" borderId="17" xfId="51" applyFont="1" applyBorder="1">
      <alignment/>
      <protection/>
    </xf>
    <xf numFmtId="194" fontId="18" fillId="0" borderId="17" xfId="42" applyFont="1" applyBorder="1" applyAlignment="1">
      <alignment/>
    </xf>
    <xf numFmtId="49" fontId="18" fillId="0" borderId="15" xfId="58" applyNumberFormat="1" applyFont="1" applyBorder="1">
      <alignment/>
      <protection/>
    </xf>
    <xf numFmtId="0" fontId="18" fillId="0" borderId="29" xfId="55" applyFont="1" applyBorder="1">
      <alignment/>
      <protection/>
    </xf>
    <xf numFmtId="194" fontId="18" fillId="0" borderId="17" xfId="42" applyNumberFormat="1" applyFont="1" applyBorder="1" applyAlignment="1">
      <alignment/>
    </xf>
    <xf numFmtId="194" fontId="18" fillId="0" borderId="12" xfId="42" applyNumberFormat="1" applyFont="1" applyBorder="1" applyAlignment="1">
      <alignment/>
    </xf>
    <xf numFmtId="194" fontId="18" fillId="0" borderId="33" xfId="42" applyNumberFormat="1" applyFont="1" applyBorder="1" applyAlignment="1">
      <alignment/>
    </xf>
    <xf numFmtId="43" fontId="18" fillId="0" borderId="34" xfId="40" applyFont="1" applyBorder="1" applyAlignment="1">
      <alignment/>
    </xf>
    <xf numFmtId="194" fontId="18" fillId="0" borderId="33" xfId="40" applyNumberFormat="1" applyFont="1" applyBorder="1" applyAlignment="1">
      <alignment/>
    </xf>
    <xf numFmtId="194" fontId="18" fillId="0" borderId="33" xfId="42" applyFont="1" applyBorder="1" applyAlignment="1">
      <alignment horizontal="center" vertical="center"/>
    </xf>
    <xf numFmtId="0" fontId="18" fillId="0" borderId="33" xfId="51" applyFont="1" applyBorder="1" applyAlignment="1">
      <alignment/>
      <protection/>
    </xf>
    <xf numFmtId="0" fontId="18" fillId="0" borderId="12" xfId="51" applyFont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194" fontId="17" fillId="0" borderId="0" xfId="42" applyFont="1" applyBorder="1" applyAlignment="1">
      <alignment/>
    </xf>
    <xf numFmtId="43" fontId="17" fillId="0" borderId="0" xfId="40" applyFont="1" applyBorder="1" applyAlignment="1">
      <alignment/>
    </xf>
    <xf numFmtId="194" fontId="17" fillId="0" borderId="0" xfId="40" applyNumberFormat="1" applyFont="1" applyBorder="1" applyAlignment="1">
      <alignment/>
    </xf>
    <xf numFmtId="194" fontId="17" fillId="0" borderId="0" xfId="42" applyFont="1" applyBorder="1" applyAlignment="1">
      <alignment horizontal="center" vertical="center"/>
    </xf>
    <xf numFmtId="0" fontId="18" fillId="0" borderId="0" xfId="51" applyFont="1" applyBorder="1" applyAlignment="1">
      <alignment/>
      <protection/>
    </xf>
    <xf numFmtId="0" fontId="23" fillId="0" borderId="15" xfId="51" applyFont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/>
      <protection/>
    </xf>
    <xf numFmtId="43" fontId="18" fillId="0" borderId="29" xfId="40" applyFont="1" applyBorder="1" applyAlignment="1">
      <alignment/>
    </xf>
    <xf numFmtId="194" fontId="18" fillId="0" borderId="17" xfId="40" applyNumberFormat="1" applyFont="1" applyBorder="1" applyAlignment="1">
      <alignment/>
    </xf>
    <xf numFmtId="194" fontId="18" fillId="0" borderId="17" xfId="42" applyFont="1" applyBorder="1" applyAlignment="1">
      <alignment horizontal="center" vertical="center"/>
    </xf>
    <xf numFmtId="43" fontId="18" fillId="0" borderId="17" xfId="51" applyNumberFormat="1" applyFont="1" applyBorder="1" applyAlignment="1">
      <alignment/>
      <protection/>
    </xf>
    <xf numFmtId="49" fontId="18" fillId="0" borderId="18" xfId="51" applyNumberFormat="1" applyFont="1" applyBorder="1">
      <alignment/>
      <protection/>
    </xf>
    <xf numFmtId="0" fontId="18" fillId="0" borderId="17" xfId="51" applyFont="1" applyBorder="1" applyAlignment="1">
      <alignment/>
      <protection/>
    </xf>
    <xf numFmtId="49" fontId="18" fillId="0" borderId="17" xfId="51" applyNumberFormat="1" applyFont="1" applyBorder="1">
      <alignment/>
      <protection/>
    </xf>
    <xf numFmtId="194" fontId="18" fillId="0" borderId="17" xfId="42" applyFont="1" applyBorder="1" applyAlignment="1">
      <alignment horizontal="right"/>
    </xf>
    <xf numFmtId="0" fontId="18" fillId="0" borderId="18" xfId="51" applyFont="1" applyBorder="1">
      <alignment/>
      <protection/>
    </xf>
    <xf numFmtId="0" fontId="18" fillId="0" borderId="16" xfId="51" applyFont="1" applyBorder="1">
      <alignment/>
      <protection/>
    </xf>
    <xf numFmtId="194" fontId="18" fillId="0" borderId="13" xfId="42" applyFont="1" applyBorder="1" applyAlignment="1">
      <alignment/>
    </xf>
    <xf numFmtId="43" fontId="18" fillId="0" borderId="15" xfId="40" applyFont="1" applyBorder="1" applyAlignment="1">
      <alignment/>
    </xf>
    <xf numFmtId="0" fontId="18" fillId="0" borderId="15" xfId="51" applyFont="1" applyBorder="1">
      <alignment/>
      <protection/>
    </xf>
    <xf numFmtId="194" fontId="18" fillId="0" borderId="15" xfId="42" applyFont="1" applyBorder="1" applyAlignment="1">
      <alignment horizontal="center"/>
    </xf>
    <xf numFmtId="43" fontId="18" fillId="0" borderId="30" xfId="40" applyFont="1" applyBorder="1" applyAlignment="1">
      <alignment/>
    </xf>
    <xf numFmtId="49" fontId="18" fillId="0" borderId="16" xfId="51" applyNumberFormat="1" applyFont="1" applyBorder="1">
      <alignment/>
      <protection/>
    </xf>
    <xf numFmtId="43" fontId="18" fillId="0" borderId="17" xfId="40" applyFont="1" applyBorder="1" applyAlignment="1">
      <alignment/>
    </xf>
    <xf numFmtId="194" fontId="18" fillId="0" borderId="17" xfId="42" applyFont="1" applyBorder="1" applyAlignment="1">
      <alignment horizontal="center"/>
    </xf>
    <xf numFmtId="43" fontId="18" fillId="0" borderId="29" xfId="40" applyFont="1" applyBorder="1" applyAlignment="1">
      <alignment/>
    </xf>
    <xf numFmtId="0" fontId="18" fillId="0" borderId="16" xfId="51" applyFont="1" applyBorder="1" applyAlignment="1">
      <alignment horizontal="left" vertical="center"/>
      <protection/>
    </xf>
    <xf numFmtId="43" fontId="18" fillId="0" borderId="17" xfId="40" applyFont="1" applyBorder="1" applyAlignment="1">
      <alignment horizontal="center"/>
    </xf>
    <xf numFmtId="0" fontId="18" fillId="0" borderId="29" xfId="51" applyFont="1" applyBorder="1" applyAlignment="1">
      <alignment/>
      <protection/>
    </xf>
    <xf numFmtId="43" fontId="18" fillId="0" borderId="29" xfId="51" applyNumberFormat="1" applyFont="1" applyBorder="1" applyAlignment="1">
      <alignment/>
      <protection/>
    </xf>
    <xf numFmtId="43" fontId="18" fillId="0" borderId="17" xfId="40" applyFont="1" applyBorder="1" applyAlignment="1">
      <alignment horizontal="center" vertical="center"/>
    </xf>
    <xf numFmtId="0" fontId="18" fillId="0" borderId="17" xfId="51" applyFont="1" applyBorder="1" applyAlignment="1">
      <alignment horizontal="left" vertical="center"/>
      <protection/>
    </xf>
    <xf numFmtId="43" fontId="18" fillId="0" borderId="29" xfId="40" applyFont="1" applyBorder="1" applyAlignment="1">
      <alignment vertical="center"/>
    </xf>
    <xf numFmtId="0" fontId="18" fillId="0" borderId="17" xfId="51" applyFont="1" applyBorder="1" applyAlignment="1">
      <alignment horizontal="center"/>
      <protection/>
    </xf>
    <xf numFmtId="194" fontId="18" fillId="0" borderId="35" xfId="42" applyFont="1" applyBorder="1" applyAlignment="1">
      <alignment/>
    </xf>
    <xf numFmtId="194" fontId="18" fillId="0" borderId="0" xfId="42" applyFont="1" applyAlignment="1">
      <alignment/>
    </xf>
    <xf numFmtId="0" fontId="18" fillId="0" borderId="33" xfId="51" applyFont="1" applyBorder="1" applyAlignment="1">
      <alignment horizontal="center" vertical="center"/>
      <protection/>
    </xf>
    <xf numFmtId="0" fontId="18" fillId="0" borderId="34" xfId="55" applyFont="1" applyBorder="1">
      <alignment/>
      <protection/>
    </xf>
    <xf numFmtId="194" fontId="18" fillId="0" borderId="33" xfId="42" applyFont="1" applyBorder="1" applyAlignment="1">
      <alignment/>
    </xf>
    <xf numFmtId="43" fontId="18" fillId="0" borderId="33" xfId="40" applyFont="1" applyBorder="1" applyAlignment="1">
      <alignment/>
    </xf>
    <xf numFmtId="0" fontId="18" fillId="0" borderId="33" xfId="51" applyFont="1" applyBorder="1" applyAlignment="1">
      <alignment horizontal="left" vertical="center"/>
      <protection/>
    </xf>
    <xf numFmtId="194" fontId="18" fillId="0" borderId="33" xfId="42" applyFont="1" applyBorder="1" applyAlignment="1">
      <alignment horizontal="center"/>
    </xf>
    <xf numFmtId="43" fontId="18" fillId="0" borderId="34" xfId="40" applyFont="1" applyBorder="1" applyAlignment="1">
      <alignment vertical="center"/>
    </xf>
    <xf numFmtId="0" fontId="18" fillId="0" borderId="30" xfId="55" applyFont="1" applyBorder="1">
      <alignment/>
      <protection/>
    </xf>
    <xf numFmtId="43" fontId="18" fillId="0" borderId="15" xfId="40" applyFont="1" applyBorder="1" applyAlignment="1">
      <alignment horizontal="center" vertical="center"/>
    </xf>
    <xf numFmtId="0" fontId="18" fillId="0" borderId="15" xfId="51" applyFont="1" applyBorder="1" applyAlignment="1">
      <alignment horizontal="left" vertical="center"/>
      <protection/>
    </xf>
    <xf numFmtId="43" fontId="18" fillId="0" borderId="30" xfId="40" applyFont="1" applyBorder="1" applyAlignment="1">
      <alignment vertical="center"/>
    </xf>
    <xf numFmtId="0" fontId="18" fillId="0" borderId="18" xfId="55" applyFont="1" applyBorder="1">
      <alignment/>
      <protection/>
    </xf>
    <xf numFmtId="43" fontId="18" fillId="0" borderId="17" xfId="40" applyFont="1" applyBorder="1" applyAlignment="1">
      <alignment vertical="center"/>
    </xf>
    <xf numFmtId="0" fontId="18" fillId="0" borderId="36" xfId="55" applyFont="1" applyBorder="1">
      <alignment/>
      <protection/>
    </xf>
    <xf numFmtId="194" fontId="18" fillId="0" borderId="22" xfId="42" applyFont="1" applyBorder="1" applyAlignment="1">
      <alignment/>
    </xf>
    <xf numFmtId="0" fontId="18" fillId="0" borderId="37" xfId="55" applyFont="1" applyBorder="1">
      <alignment/>
      <protection/>
    </xf>
    <xf numFmtId="194" fontId="18" fillId="0" borderId="22" xfId="42" applyNumberFormat="1" applyFont="1" applyBorder="1" applyAlignment="1">
      <alignment/>
    </xf>
    <xf numFmtId="0" fontId="18" fillId="0" borderId="17" xfId="55" applyFont="1" applyBorder="1" applyAlignment="1">
      <alignment horizontal="left"/>
      <protection/>
    </xf>
    <xf numFmtId="0" fontId="18" fillId="0" borderId="15" xfId="55" applyFont="1" applyBorder="1">
      <alignment/>
      <protection/>
    </xf>
    <xf numFmtId="0" fontId="18" fillId="0" borderId="22" xfId="51" applyFont="1" applyBorder="1" applyAlignment="1">
      <alignment horizontal="center" vertical="center"/>
      <protection/>
    </xf>
    <xf numFmtId="0" fontId="18" fillId="0" borderId="22" xfId="55" applyFont="1" applyBorder="1">
      <alignment/>
      <protection/>
    </xf>
    <xf numFmtId="43" fontId="18" fillId="0" borderId="22" xfId="40" applyFont="1" applyBorder="1" applyAlignment="1">
      <alignment/>
    </xf>
    <xf numFmtId="0" fontId="18" fillId="0" borderId="22" xfId="51" applyFont="1" applyBorder="1" applyAlignment="1">
      <alignment horizontal="left" vertical="center"/>
      <protection/>
    </xf>
    <xf numFmtId="194" fontId="18" fillId="0" borderId="22" xfId="42" applyFont="1" applyBorder="1" applyAlignment="1">
      <alignment horizontal="center"/>
    </xf>
    <xf numFmtId="43" fontId="18" fillId="0" borderId="22" xfId="40" applyFont="1" applyBorder="1" applyAlignment="1">
      <alignment vertical="center"/>
    </xf>
    <xf numFmtId="0" fontId="18" fillId="0" borderId="33" xfId="55" applyFont="1" applyBorder="1">
      <alignment/>
      <protection/>
    </xf>
    <xf numFmtId="43" fontId="18" fillId="0" borderId="33" xfId="40" applyFont="1" applyBorder="1" applyAlignment="1">
      <alignment vertical="center"/>
    </xf>
    <xf numFmtId="43" fontId="18" fillId="0" borderId="15" xfId="40" applyFont="1" applyBorder="1" applyAlignment="1">
      <alignment vertical="center"/>
    </xf>
    <xf numFmtId="211" fontId="18" fillId="0" borderId="17" xfId="42" applyNumberFormat="1" applyFont="1" applyBorder="1" applyAlignment="1">
      <alignment/>
    </xf>
    <xf numFmtId="43" fontId="18" fillId="0" borderId="12" xfId="40" applyFont="1" applyBorder="1" applyAlignment="1">
      <alignment/>
    </xf>
    <xf numFmtId="0" fontId="18" fillId="0" borderId="12" xfId="51" applyFont="1" applyBorder="1" applyAlignment="1">
      <alignment horizontal="left" vertical="center"/>
      <protection/>
    </xf>
    <xf numFmtId="43" fontId="18" fillId="0" borderId="12" xfId="40" applyFont="1" applyBorder="1" applyAlignment="1">
      <alignment vertical="center"/>
    </xf>
    <xf numFmtId="0" fontId="18" fillId="0" borderId="17" xfId="51" applyFont="1" applyBorder="1" applyAlignment="1">
      <alignment horizontal="left"/>
      <protection/>
    </xf>
    <xf numFmtId="0" fontId="18" fillId="0" borderId="0" xfId="51" applyFont="1" applyAlignment="1">
      <alignment horizontal="left"/>
      <protection/>
    </xf>
    <xf numFmtId="0" fontId="18" fillId="0" borderId="38" xfId="55" applyFont="1" applyBorder="1" applyAlignment="1">
      <alignment horizontal="left" vertical="center"/>
      <protection/>
    </xf>
    <xf numFmtId="43" fontId="18" fillId="0" borderId="37" xfId="40" applyFont="1" applyBorder="1" applyAlignment="1">
      <alignment/>
    </xf>
    <xf numFmtId="194" fontId="18" fillId="0" borderId="38" xfId="42" applyFont="1" applyBorder="1" applyAlignment="1">
      <alignment horizontal="center" vertical="center"/>
    </xf>
    <xf numFmtId="0" fontId="18" fillId="0" borderId="16" xfId="55" applyFont="1" applyBorder="1">
      <alignment/>
      <protection/>
    </xf>
    <xf numFmtId="0" fontId="18" fillId="0" borderId="39" xfId="55" applyFont="1" applyBorder="1">
      <alignment/>
      <protection/>
    </xf>
    <xf numFmtId="194" fontId="18" fillId="0" borderId="12" xfId="42" applyFont="1" applyBorder="1" applyAlignment="1">
      <alignment horizontal="center"/>
    </xf>
    <xf numFmtId="0" fontId="18" fillId="0" borderId="38" xfId="55" applyFont="1" applyBorder="1">
      <alignment/>
      <protection/>
    </xf>
    <xf numFmtId="0" fontId="6" fillId="0" borderId="15" xfId="55" applyFont="1" applyBorder="1">
      <alignment/>
      <protection/>
    </xf>
    <xf numFmtId="194" fontId="6" fillId="0" borderId="17" xfId="42" applyFont="1" applyBorder="1" applyAlignment="1">
      <alignment/>
    </xf>
    <xf numFmtId="194" fontId="17" fillId="0" borderId="17" xfId="40" applyNumberFormat="1" applyFont="1" applyBorder="1" applyAlignment="1">
      <alignment/>
    </xf>
    <xf numFmtId="194" fontId="6" fillId="0" borderId="12" xfId="42" applyFont="1" applyBorder="1" applyAlignment="1">
      <alignment/>
    </xf>
    <xf numFmtId="194" fontId="17" fillId="0" borderId="12" xfId="40" applyNumberFormat="1" applyFont="1" applyBorder="1" applyAlignment="1">
      <alignment/>
    </xf>
    <xf numFmtId="43" fontId="17" fillId="0" borderId="27" xfId="40" applyFont="1" applyBorder="1" applyAlignment="1">
      <alignment/>
    </xf>
    <xf numFmtId="194" fontId="18" fillId="0" borderId="27" xfId="40" applyNumberFormat="1" applyFont="1" applyBorder="1" applyAlignment="1">
      <alignment/>
    </xf>
    <xf numFmtId="43" fontId="18" fillId="0" borderId="27" xfId="51" applyNumberFormat="1" applyFont="1" applyBorder="1" applyAlignment="1">
      <alignment/>
      <protection/>
    </xf>
    <xf numFmtId="194" fontId="18" fillId="0" borderId="15" xfId="42" applyFont="1" applyFill="1" applyBorder="1" applyAlignment="1">
      <alignment/>
    </xf>
    <xf numFmtId="0" fontId="18" fillId="0" borderId="15" xfId="51" applyFont="1" applyFill="1" applyBorder="1" applyAlignment="1">
      <alignment/>
      <protection/>
    </xf>
    <xf numFmtId="194" fontId="18" fillId="0" borderId="22" xfId="42" applyFont="1" applyBorder="1" applyAlignment="1">
      <alignment horizontal="right"/>
    </xf>
    <xf numFmtId="0" fontId="18" fillId="0" borderId="12" xfId="55" applyFont="1" applyBorder="1">
      <alignment/>
      <protection/>
    </xf>
    <xf numFmtId="0" fontId="18" fillId="0" borderId="35" xfId="55" applyFont="1" applyBorder="1">
      <alignment/>
      <protection/>
    </xf>
    <xf numFmtId="0" fontId="17" fillId="0" borderId="27" xfId="51" applyFont="1" applyBorder="1">
      <alignment/>
      <protection/>
    </xf>
    <xf numFmtId="194" fontId="18" fillId="33" borderId="17" xfId="42" applyFont="1" applyFill="1" applyBorder="1" applyAlignment="1">
      <alignment horizontal="center" vertical="center"/>
    </xf>
    <xf numFmtId="0" fontId="18" fillId="0" borderId="40" xfId="58" applyFont="1" applyBorder="1">
      <alignment/>
      <protection/>
    </xf>
    <xf numFmtId="194" fontId="18" fillId="33" borderId="33" xfId="42" applyFont="1" applyFill="1" applyBorder="1" applyAlignment="1">
      <alignment horizontal="center" vertical="center"/>
    </xf>
    <xf numFmtId="49" fontId="18" fillId="0" borderId="12" xfId="51" applyNumberFormat="1" applyFont="1" applyBorder="1">
      <alignment/>
      <protection/>
    </xf>
    <xf numFmtId="43" fontId="18" fillId="0" borderId="41" xfId="40" applyFont="1" applyBorder="1" applyAlignment="1">
      <alignment/>
    </xf>
    <xf numFmtId="194" fontId="18" fillId="33" borderId="15" xfId="42" applyFont="1" applyFill="1" applyBorder="1" applyAlignment="1">
      <alignment horizontal="center" vertical="center"/>
    </xf>
    <xf numFmtId="43" fontId="18" fillId="0" borderId="18" xfId="40" applyFont="1" applyBorder="1" applyAlignment="1">
      <alignment/>
    </xf>
    <xf numFmtId="0" fontId="6" fillId="0" borderId="35" xfId="55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7" xfId="55" applyFont="1" applyBorder="1">
      <alignment/>
      <protection/>
    </xf>
    <xf numFmtId="3" fontId="6" fillId="0" borderId="17" xfId="55" applyNumberFormat="1" applyFont="1" applyBorder="1">
      <alignment/>
      <protection/>
    </xf>
    <xf numFmtId="0" fontId="18" fillId="0" borderId="12" xfId="51" applyFont="1" applyBorder="1">
      <alignment/>
      <protection/>
    </xf>
    <xf numFmtId="0" fontId="18" fillId="0" borderId="22" xfId="51" applyFont="1" applyBorder="1" applyAlignment="1">
      <alignment/>
      <protection/>
    </xf>
    <xf numFmtId="0" fontId="6" fillId="0" borderId="0" xfId="55" applyFont="1" applyBorder="1">
      <alignment/>
      <protection/>
    </xf>
    <xf numFmtId="0" fontId="18" fillId="0" borderId="22" xfId="51" applyFont="1" applyBorder="1" applyAlignment="1">
      <alignment vertical="center"/>
      <protection/>
    </xf>
    <xf numFmtId="49" fontId="17" fillId="0" borderId="33" xfId="51" applyNumberFormat="1" applyFont="1" applyBorder="1" applyAlignment="1">
      <alignment horizontal="center" vertical="center"/>
      <protection/>
    </xf>
    <xf numFmtId="194" fontId="17" fillId="0" borderId="27" xfId="42" applyFont="1" applyBorder="1" applyAlignment="1">
      <alignment horizontal="center"/>
    </xf>
    <xf numFmtId="43" fontId="17" fillId="0" borderId="32" xfId="40" applyFont="1" applyBorder="1" applyAlignment="1">
      <alignment horizontal="center"/>
    </xf>
    <xf numFmtId="0" fontId="17" fillId="0" borderId="27" xfId="51" applyFont="1" applyBorder="1" applyAlignment="1">
      <alignment horizontal="center" vertical="center"/>
      <protection/>
    </xf>
    <xf numFmtId="194" fontId="17" fillId="33" borderId="27" xfId="42" applyFont="1" applyFill="1" applyBorder="1" applyAlignment="1">
      <alignment horizontal="center" vertical="center"/>
    </xf>
    <xf numFmtId="0" fontId="23" fillId="0" borderId="14" xfId="51" applyFont="1" applyBorder="1" applyAlignment="1">
      <alignment horizontal="center" vertical="center"/>
      <protection/>
    </xf>
    <xf numFmtId="194" fontId="18" fillId="33" borderId="14" xfId="42" applyFont="1" applyFill="1" applyBorder="1" applyAlignment="1">
      <alignment horizontal="center" vertical="center"/>
    </xf>
    <xf numFmtId="0" fontId="18" fillId="0" borderId="22" xfId="51" applyFont="1" applyBorder="1">
      <alignment/>
      <protection/>
    </xf>
    <xf numFmtId="211" fontId="6" fillId="0" borderId="17" xfId="55" applyNumberFormat="1" applyFont="1" applyBorder="1">
      <alignment/>
      <protection/>
    </xf>
    <xf numFmtId="0" fontId="18" fillId="0" borderId="12" xfId="51" applyFont="1" applyBorder="1" applyAlignment="1">
      <alignment horizontal="center"/>
      <protection/>
    </xf>
    <xf numFmtId="0" fontId="18" fillId="0" borderId="22" xfId="51" applyFont="1" applyBorder="1" applyAlignment="1">
      <alignment horizontal="center"/>
      <protection/>
    </xf>
    <xf numFmtId="0" fontId="6" fillId="0" borderId="29" xfId="55" applyFont="1" applyBorder="1">
      <alignment/>
      <protection/>
    </xf>
    <xf numFmtId="3" fontId="6" fillId="0" borderId="22" xfId="55" applyNumberFormat="1" applyFont="1" applyBorder="1">
      <alignment/>
      <protection/>
    </xf>
    <xf numFmtId="194" fontId="18" fillId="0" borderId="22" xfId="40" applyNumberFormat="1" applyFont="1" applyBorder="1" applyAlignment="1">
      <alignment/>
    </xf>
    <xf numFmtId="194" fontId="18" fillId="0" borderId="22" xfId="42" applyFont="1" applyBorder="1" applyAlignment="1">
      <alignment horizontal="center" vertical="center"/>
    </xf>
    <xf numFmtId="0" fontId="18" fillId="0" borderId="33" xfId="51" applyFont="1" applyBorder="1" applyAlignment="1">
      <alignment horizontal="center"/>
      <protection/>
    </xf>
    <xf numFmtId="0" fontId="17" fillId="0" borderId="34" xfId="51" applyFont="1" applyBorder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49" fontId="22" fillId="0" borderId="17" xfId="51" applyNumberFormat="1" applyFont="1" applyBorder="1" applyAlignment="1">
      <alignment horizontal="center"/>
      <protection/>
    </xf>
    <xf numFmtId="49" fontId="18" fillId="0" borderId="17" xfId="51" applyNumberFormat="1" applyFont="1" applyBorder="1" applyAlignment="1">
      <alignment horizontal="left"/>
      <protection/>
    </xf>
    <xf numFmtId="43" fontId="18" fillId="0" borderId="0" xfId="40" applyFont="1" applyAlignment="1">
      <alignment horizontal="left"/>
    </xf>
    <xf numFmtId="194" fontId="18" fillId="0" borderId="17" xfId="42" applyFont="1" applyBorder="1" applyAlignment="1">
      <alignment horizontal="left"/>
    </xf>
    <xf numFmtId="194" fontId="18" fillId="0" borderId="17" xfId="40" applyNumberFormat="1" applyFont="1" applyBorder="1" applyAlignment="1">
      <alignment horizontal="left"/>
    </xf>
    <xf numFmtId="194" fontId="18" fillId="0" borderId="17" xfId="42" applyFont="1" applyBorder="1" applyAlignment="1">
      <alignment horizontal="left" vertical="center"/>
    </xf>
    <xf numFmtId="43" fontId="18" fillId="0" borderId="18" xfId="40" applyFont="1" applyBorder="1" applyAlignment="1">
      <alignment horizontal="left"/>
    </xf>
    <xf numFmtId="49" fontId="18" fillId="0" borderId="22" xfId="51" applyNumberFormat="1" applyFont="1" applyBorder="1" applyAlignment="1">
      <alignment horizontal="left"/>
      <protection/>
    </xf>
    <xf numFmtId="194" fontId="18" fillId="0" borderId="22" xfId="42" applyFont="1" applyBorder="1" applyAlignment="1">
      <alignment horizontal="left"/>
    </xf>
    <xf numFmtId="43" fontId="18" fillId="0" borderId="36" xfId="40" applyFont="1" applyBorder="1" applyAlignment="1">
      <alignment horizontal="left"/>
    </xf>
    <xf numFmtId="194" fontId="18" fillId="0" borderId="22" xfId="40" applyNumberFormat="1" applyFont="1" applyBorder="1" applyAlignment="1">
      <alignment horizontal="left"/>
    </xf>
    <xf numFmtId="194" fontId="18" fillId="0" borderId="22" xfId="42" applyFont="1" applyBorder="1" applyAlignment="1">
      <alignment horizontal="left" vertical="center"/>
    </xf>
    <xf numFmtId="0" fontId="24" fillId="0" borderId="27" xfId="51" applyFont="1" applyBorder="1" applyAlignment="1">
      <alignment/>
      <protection/>
    </xf>
    <xf numFmtId="194" fontId="17" fillId="0" borderId="21" xfId="42" applyFont="1" applyBorder="1" applyAlignment="1">
      <alignment/>
    </xf>
    <xf numFmtId="43" fontId="17" fillId="0" borderId="21" xfId="40" applyFont="1" applyBorder="1" applyAlignment="1">
      <alignment/>
    </xf>
    <xf numFmtId="43" fontId="17" fillId="0" borderId="21" xfId="40" applyFont="1" applyBorder="1" applyAlignment="1">
      <alignment/>
    </xf>
    <xf numFmtId="0" fontId="25" fillId="0" borderId="0" xfId="51" applyFont="1" applyAlignment="1">
      <alignment horizontal="center"/>
      <protection/>
    </xf>
    <xf numFmtId="43" fontId="18" fillId="0" borderId="0" xfId="51" applyNumberFormat="1" applyFont="1">
      <alignment/>
      <protection/>
    </xf>
    <xf numFmtId="0" fontId="18" fillId="0" borderId="0" xfId="51" applyFont="1" applyAlignment="1">
      <alignment/>
      <protection/>
    </xf>
    <xf numFmtId="49" fontId="18" fillId="0" borderId="0" xfId="51" applyNumberFormat="1" applyFont="1" applyBorder="1" applyAlignment="1">
      <alignment horizontal="center"/>
      <protection/>
    </xf>
    <xf numFmtId="0" fontId="18" fillId="0" borderId="28" xfId="55" applyFont="1" applyBorder="1">
      <alignment/>
      <protection/>
    </xf>
    <xf numFmtId="43" fontId="18" fillId="0" borderId="14" xfId="40" applyFont="1" applyBorder="1" applyAlignment="1">
      <alignment/>
    </xf>
    <xf numFmtId="0" fontId="18" fillId="0" borderId="14" xfId="51" applyFont="1" applyBorder="1" applyAlignment="1">
      <alignment horizontal="left" vertical="center"/>
      <protection/>
    </xf>
    <xf numFmtId="194" fontId="18" fillId="0" borderId="14" xfId="42" applyFont="1" applyBorder="1" applyAlignment="1">
      <alignment horizontal="center"/>
    </xf>
    <xf numFmtId="43" fontId="18" fillId="0" borderId="28" xfId="40" applyFont="1" applyBorder="1" applyAlignment="1">
      <alignment vertical="center"/>
    </xf>
    <xf numFmtId="0" fontId="18" fillId="0" borderId="14" xfId="55" applyFont="1" applyBorder="1">
      <alignment/>
      <protection/>
    </xf>
    <xf numFmtId="43" fontId="18" fillId="0" borderId="14" xfId="40" applyFont="1" applyBorder="1" applyAlignment="1">
      <alignment vertical="center"/>
    </xf>
    <xf numFmtId="0" fontId="18" fillId="0" borderId="21" xfId="51" applyFont="1" applyBorder="1" applyAlignment="1">
      <alignment horizontal="center" vertical="center"/>
      <protection/>
    </xf>
    <xf numFmtId="43" fontId="18" fillId="0" borderId="33" xfId="40" applyFont="1" applyBorder="1" applyAlignment="1">
      <alignment horizontal="center" vertical="center"/>
    </xf>
    <xf numFmtId="194" fontId="17" fillId="0" borderId="0" xfId="42" applyFont="1" applyAlignment="1">
      <alignment/>
    </xf>
    <xf numFmtId="194" fontId="30" fillId="0" borderId="0" xfId="42" applyFont="1" applyBorder="1" applyAlignment="1">
      <alignment horizontal="center" vertical="center"/>
    </xf>
    <xf numFmtId="194" fontId="17" fillId="0" borderId="42" xfId="42" applyFont="1" applyBorder="1" applyAlignment="1">
      <alignment/>
    </xf>
    <xf numFmtId="43" fontId="6" fillId="0" borderId="0" xfId="40" applyFont="1" applyAlignment="1">
      <alignment/>
    </xf>
    <xf numFmtId="43" fontId="6" fillId="0" borderId="0" xfId="40" applyFont="1" applyAlignment="1">
      <alignment/>
    </xf>
    <xf numFmtId="43" fontId="6" fillId="0" borderId="0" xfId="40" applyFont="1" applyAlignment="1">
      <alignment horizontal="center"/>
    </xf>
    <xf numFmtId="43" fontId="8" fillId="0" borderId="10" xfId="40" applyFont="1" applyBorder="1" applyAlignment="1">
      <alignment horizontal="center"/>
    </xf>
    <xf numFmtId="43" fontId="8" fillId="0" borderId="10" xfId="40" applyFont="1" applyBorder="1" applyAlignment="1">
      <alignment/>
    </xf>
    <xf numFmtId="43" fontId="8" fillId="0" borderId="12" xfId="40" applyFont="1" applyBorder="1" applyAlignment="1">
      <alignment horizontal="center"/>
    </xf>
    <xf numFmtId="228" fontId="20" fillId="0" borderId="17" xfId="54" applyNumberFormat="1" applyFont="1" applyBorder="1" applyAlignment="1">
      <alignment horizontal="center"/>
      <protection/>
    </xf>
    <xf numFmtId="0" fontId="20" fillId="0" borderId="43" xfId="54" applyFont="1" applyBorder="1">
      <alignment/>
      <protection/>
    </xf>
    <xf numFmtId="43" fontId="8" fillId="0" borderId="14" xfId="40" applyFont="1" applyBorder="1" applyAlignment="1">
      <alignment/>
    </xf>
    <xf numFmtId="43" fontId="8" fillId="0" borderId="44" xfId="40" applyFont="1" applyBorder="1" applyAlignment="1">
      <alignment/>
    </xf>
    <xf numFmtId="43" fontId="8" fillId="0" borderId="14" xfId="40" applyFont="1" applyBorder="1" applyAlignment="1">
      <alignment horizontal="center"/>
    </xf>
    <xf numFmtId="0" fontId="20" fillId="0" borderId="18" xfId="54" applyFont="1" applyBorder="1">
      <alignment/>
      <protection/>
    </xf>
    <xf numFmtId="43" fontId="8" fillId="0" borderId="15" xfId="40" applyFont="1" applyBorder="1" applyAlignment="1">
      <alignment/>
    </xf>
    <xf numFmtId="43" fontId="8" fillId="0" borderId="0" xfId="40" applyFont="1" applyBorder="1" applyAlignment="1">
      <alignment/>
    </xf>
    <xf numFmtId="43" fontId="8" fillId="0" borderId="22" xfId="40" applyFont="1" applyBorder="1" applyAlignment="1">
      <alignment horizontal="center"/>
    </xf>
    <xf numFmtId="43" fontId="8" fillId="0" borderId="16" xfId="40" applyFont="1" applyBorder="1" applyAlignment="1">
      <alignment/>
    </xf>
    <xf numFmtId="43" fontId="8" fillId="0" borderId="17" xfId="40" applyFont="1" applyBorder="1" applyAlignment="1">
      <alignment horizontal="center"/>
    </xf>
    <xf numFmtId="43" fontId="8" fillId="0" borderId="17" xfId="40" applyFont="1" applyBorder="1" applyAlignment="1">
      <alignment/>
    </xf>
    <xf numFmtId="43" fontId="8" fillId="0" borderId="18" xfId="40" applyFont="1" applyBorder="1" applyAlignment="1">
      <alignment/>
    </xf>
    <xf numFmtId="0" fontId="8" fillId="0" borderId="16" xfId="50" applyFont="1" applyBorder="1">
      <alignment/>
      <protection/>
    </xf>
    <xf numFmtId="49" fontId="8" fillId="0" borderId="22" xfId="50" applyNumberFormat="1" applyFont="1" applyBorder="1" applyAlignment="1">
      <alignment horizontal="center"/>
      <protection/>
    </xf>
    <xf numFmtId="0" fontId="8" fillId="0" borderId="22" xfId="50" applyFont="1" applyBorder="1">
      <alignment/>
      <protection/>
    </xf>
    <xf numFmtId="43" fontId="8" fillId="0" borderId="22" xfId="50" applyNumberFormat="1" applyFont="1" applyBorder="1">
      <alignment/>
      <protection/>
    </xf>
    <xf numFmtId="43" fontId="8" fillId="0" borderId="36" xfId="40" applyFont="1" applyBorder="1" applyAlignment="1">
      <alignment/>
    </xf>
    <xf numFmtId="0" fontId="8" fillId="0" borderId="45" xfId="50" applyFont="1" applyBorder="1">
      <alignment/>
      <protection/>
    </xf>
    <xf numFmtId="43" fontId="9" fillId="0" borderId="19" xfId="40" applyFont="1" applyBorder="1" applyAlignment="1">
      <alignment/>
    </xf>
    <xf numFmtId="43" fontId="10" fillId="0" borderId="0" xfId="40" applyFont="1" applyAlignment="1">
      <alignment/>
    </xf>
    <xf numFmtId="228" fontId="20" fillId="0" borderId="12" xfId="54" applyNumberFormat="1" applyFont="1" applyBorder="1" applyAlignment="1">
      <alignment horizontal="center"/>
      <protection/>
    </xf>
    <xf numFmtId="0" fontId="8" fillId="0" borderId="13" xfId="50" applyFont="1" applyBorder="1">
      <alignment/>
      <protection/>
    </xf>
    <xf numFmtId="43" fontId="8" fillId="0" borderId="0" xfId="40" applyFont="1" applyBorder="1" applyAlignment="1">
      <alignment/>
    </xf>
    <xf numFmtId="43" fontId="8" fillId="0" borderId="16" xfId="40" applyFont="1" applyBorder="1" applyAlignment="1">
      <alignment/>
    </xf>
    <xf numFmtId="43" fontId="8" fillId="0" borderId="17" xfId="50" applyNumberFormat="1" applyFont="1" applyBorder="1" applyAlignment="1">
      <alignment horizontal="center"/>
      <protection/>
    </xf>
    <xf numFmtId="0" fontId="8" fillId="0" borderId="46" xfId="50" applyFont="1" applyBorder="1">
      <alignment/>
      <protection/>
    </xf>
    <xf numFmtId="43" fontId="8" fillId="0" borderId="33" xfId="50" applyNumberFormat="1" applyFont="1" applyBorder="1">
      <alignment/>
      <protection/>
    </xf>
    <xf numFmtId="43" fontId="8" fillId="0" borderId="40" xfId="40" applyFont="1" applyBorder="1" applyAlignment="1">
      <alignment/>
    </xf>
    <xf numFmtId="0" fontId="8" fillId="0" borderId="33" xfId="50" applyFont="1" applyBorder="1">
      <alignment/>
      <protection/>
    </xf>
    <xf numFmtId="43" fontId="8" fillId="0" borderId="33" xfId="40" applyFont="1" applyBorder="1" applyAlignment="1">
      <alignment horizontal="center"/>
    </xf>
    <xf numFmtId="0" fontId="18" fillId="0" borderId="22" xfId="51" applyFont="1" applyBorder="1" applyAlignment="1">
      <alignment horizontal="left"/>
      <protection/>
    </xf>
    <xf numFmtId="43" fontId="18" fillId="0" borderId="22" xfId="51" applyNumberFormat="1" applyFont="1" applyBorder="1">
      <alignment/>
      <protection/>
    </xf>
    <xf numFmtId="43" fontId="13" fillId="0" borderId="0" xfId="38" applyFont="1" applyAlignment="1">
      <alignment/>
    </xf>
    <xf numFmtId="43" fontId="15" fillId="0" borderId="19" xfId="38" applyFont="1" applyBorder="1" applyAlignment="1">
      <alignment/>
    </xf>
    <xf numFmtId="43" fontId="13" fillId="0" borderId="25" xfId="38" applyFont="1" applyBorder="1" applyAlignment="1">
      <alignment/>
    </xf>
    <xf numFmtId="43" fontId="8" fillId="0" borderId="27" xfId="40" applyFont="1" applyBorder="1" applyAlignment="1">
      <alignment/>
    </xf>
    <xf numFmtId="43" fontId="13" fillId="0" borderId="10" xfId="38" applyFont="1" applyBorder="1" applyAlignment="1">
      <alignment horizontal="center"/>
    </xf>
    <xf numFmtId="43" fontId="13" fillId="0" borderId="21" xfId="38" applyFont="1" applyBorder="1" applyAlignment="1">
      <alignment horizontal="center"/>
    </xf>
    <xf numFmtId="43" fontId="13" fillId="0" borderId="12" xfId="38" applyFont="1" applyBorder="1" applyAlignment="1">
      <alignment/>
    </xf>
    <xf numFmtId="43" fontId="13" fillId="0" borderId="17" xfId="38" applyFont="1" applyBorder="1" applyAlignment="1">
      <alignment/>
    </xf>
    <xf numFmtId="43" fontId="13" fillId="0" borderId="15" xfId="38" applyFont="1" applyBorder="1" applyAlignment="1">
      <alignment/>
    </xf>
    <xf numFmtId="43" fontId="13" fillId="0" borderId="22" xfId="38" applyFont="1" applyBorder="1" applyAlignment="1">
      <alignment/>
    </xf>
    <xf numFmtId="43" fontId="13" fillId="0" borderId="0" xfId="38" applyFont="1" applyBorder="1" applyAlignment="1">
      <alignment/>
    </xf>
    <xf numFmtId="43" fontId="16" fillId="0" borderId="0" xfId="38" applyFont="1" applyAlignment="1">
      <alignment/>
    </xf>
    <xf numFmtId="0" fontId="29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94" fontId="10" fillId="0" borderId="0" xfId="43" applyFont="1" applyAlignment="1">
      <alignment/>
    </xf>
    <xf numFmtId="0" fontId="10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194" fontId="10" fillId="0" borderId="0" xfId="43" applyFont="1" applyBorder="1" applyAlignment="1">
      <alignment/>
    </xf>
    <xf numFmtId="194" fontId="10" fillId="0" borderId="0" xfId="43" applyFont="1" applyAlignment="1">
      <alignment/>
    </xf>
    <xf numFmtId="194" fontId="29" fillId="0" borderId="47" xfId="43" applyFont="1" applyBorder="1" applyAlignment="1">
      <alignment/>
    </xf>
    <xf numFmtId="194" fontId="29" fillId="0" borderId="0" xfId="43" applyFont="1" applyAlignment="1">
      <alignment/>
    </xf>
    <xf numFmtId="194" fontId="10" fillId="0" borderId="0" xfId="43" applyFont="1" applyBorder="1" applyAlignment="1">
      <alignment/>
    </xf>
    <xf numFmtId="194" fontId="29" fillId="0" borderId="47" xfId="43" applyFont="1" applyBorder="1" applyAlignment="1">
      <alignment/>
    </xf>
    <xf numFmtId="49" fontId="20" fillId="0" borderId="0" xfId="51" applyNumberFormat="1" applyFont="1" applyBorder="1">
      <alignment/>
      <protection/>
    </xf>
    <xf numFmtId="0" fontId="20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43" fontId="10" fillId="0" borderId="0" xfId="38" applyFont="1" applyAlignment="1">
      <alignment/>
    </xf>
    <xf numFmtId="0" fontId="32" fillId="0" borderId="0" xfId="0" applyFont="1" applyAlignment="1">
      <alignment/>
    </xf>
    <xf numFmtId="43" fontId="32" fillId="0" borderId="0" xfId="0" applyNumberFormat="1" applyFont="1" applyAlignment="1">
      <alignment/>
    </xf>
    <xf numFmtId="43" fontId="32" fillId="0" borderId="0" xfId="38" applyFont="1" applyAlignment="1">
      <alignment/>
    </xf>
    <xf numFmtId="43" fontId="32" fillId="0" borderId="0" xfId="38" applyFont="1" applyBorder="1" applyAlignment="1">
      <alignment/>
    </xf>
    <xf numFmtId="43" fontId="32" fillId="0" borderId="25" xfId="38" applyFont="1" applyBorder="1" applyAlignment="1">
      <alignment/>
    </xf>
    <xf numFmtId="0" fontId="33" fillId="0" borderId="0" xfId="0" applyFont="1" applyAlignment="1">
      <alignment/>
    </xf>
    <xf numFmtId="43" fontId="32" fillId="0" borderId="47" xfId="38" applyFont="1" applyBorder="1" applyAlignment="1">
      <alignment/>
    </xf>
    <xf numFmtId="0" fontId="29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>
      <alignment/>
      <protection/>
    </xf>
    <xf numFmtId="0" fontId="29" fillId="0" borderId="0" xfId="57" applyFont="1" applyAlignment="1">
      <alignment horizontal="center"/>
      <protection/>
    </xf>
    <xf numFmtId="0" fontId="10" fillId="0" borderId="0" xfId="57" applyFont="1" applyAlignment="1">
      <alignment horizontal="right"/>
      <protection/>
    </xf>
    <xf numFmtId="49" fontId="20" fillId="0" borderId="0" xfId="59" applyNumberFormat="1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0" fontId="31" fillId="0" borderId="0" xfId="57" applyFont="1">
      <alignment/>
      <protection/>
    </xf>
    <xf numFmtId="0" fontId="20" fillId="0" borderId="0" xfId="57" applyFont="1">
      <alignment/>
      <protection/>
    </xf>
    <xf numFmtId="43" fontId="29" fillId="0" borderId="47" xfId="57" applyNumberFormat="1" applyFont="1" applyBorder="1">
      <alignment/>
      <protection/>
    </xf>
    <xf numFmtId="194" fontId="10" fillId="33" borderId="0" xfId="43" applyFont="1" applyFill="1" applyAlignment="1">
      <alignment/>
    </xf>
    <xf numFmtId="194" fontId="10" fillId="33" borderId="0" xfId="43" applyFont="1" applyFill="1" applyBorder="1" applyAlignment="1">
      <alignment/>
    </xf>
    <xf numFmtId="194" fontId="10" fillId="33" borderId="0" xfId="43" applyFont="1" applyFill="1" applyBorder="1" applyAlignment="1">
      <alignment/>
    </xf>
    <xf numFmtId="43" fontId="10" fillId="0" borderId="0" xfId="57" applyNumberFormat="1" applyFont="1">
      <alignment/>
      <protection/>
    </xf>
    <xf numFmtId="43" fontId="34" fillId="0" borderId="0" xfId="38" applyFont="1" applyAlignment="1">
      <alignment/>
    </xf>
    <xf numFmtId="194" fontId="10" fillId="0" borderId="0" xfId="56" applyNumberFormat="1" applyFont="1">
      <alignment/>
      <protection/>
    </xf>
    <xf numFmtId="0" fontId="10" fillId="0" borderId="17" xfId="57" applyFont="1" applyBorder="1">
      <alignment/>
      <protection/>
    </xf>
    <xf numFmtId="194" fontId="10" fillId="33" borderId="17" xfId="43" applyFont="1" applyFill="1" applyBorder="1" applyAlignment="1">
      <alignment/>
    </xf>
    <xf numFmtId="0" fontId="36" fillId="0" borderId="0" xfId="0" applyFont="1" applyAlignment="1">
      <alignment horizontal="right"/>
    </xf>
    <xf numFmtId="43" fontId="33" fillId="0" borderId="0" xfId="0" applyNumberFormat="1" applyFont="1" applyAlignment="1">
      <alignment/>
    </xf>
    <xf numFmtId="39" fontId="32" fillId="0" borderId="0" xfId="0" applyNumberFormat="1" applyFont="1" applyBorder="1" applyAlignment="1">
      <alignment/>
    </xf>
    <xf numFmtId="43" fontId="38" fillId="0" borderId="0" xfId="0" applyNumberFormat="1" applyFont="1" applyAlignment="1">
      <alignment/>
    </xf>
    <xf numFmtId="39" fontId="32" fillId="0" borderId="25" xfId="0" applyNumberFormat="1" applyFont="1" applyBorder="1" applyAlignment="1">
      <alignment/>
    </xf>
    <xf numFmtId="43" fontId="32" fillId="0" borderId="0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3" fontId="32" fillId="0" borderId="25" xfId="0" applyNumberFormat="1" applyFont="1" applyBorder="1" applyAlignment="1">
      <alignment/>
    </xf>
    <xf numFmtId="43" fontId="37" fillId="0" borderId="0" xfId="0" applyNumberFormat="1" applyFont="1" applyAlignment="1">
      <alignment/>
    </xf>
    <xf numFmtId="43" fontId="32" fillId="0" borderId="42" xfId="0" applyNumberFormat="1" applyFont="1" applyBorder="1" applyAlignment="1">
      <alignment/>
    </xf>
    <xf numFmtId="43" fontId="32" fillId="0" borderId="47" xfId="0" applyNumberFormat="1" applyFont="1" applyBorder="1" applyAlignment="1">
      <alignment/>
    </xf>
    <xf numFmtId="39" fontId="32" fillId="0" borderId="0" xfId="38" applyNumberFormat="1" applyFont="1" applyBorder="1" applyAlignment="1">
      <alignment/>
    </xf>
    <xf numFmtId="0" fontId="32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49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43" fontId="37" fillId="0" borderId="47" xfId="0" applyNumberFormat="1" applyFont="1" applyBorder="1" applyAlignment="1">
      <alignment/>
    </xf>
    <xf numFmtId="43" fontId="37" fillId="0" borderId="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43" fontId="37" fillId="0" borderId="0" xfId="0" applyNumberFormat="1" applyFont="1" applyAlignment="1">
      <alignment horizontal="center"/>
    </xf>
    <xf numFmtId="43" fontId="32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43" fontId="8" fillId="0" borderId="48" xfId="40" applyFont="1" applyBorder="1" applyAlignment="1">
      <alignment horizontal="center"/>
    </xf>
    <xf numFmtId="43" fontId="8" fillId="0" borderId="32" xfId="40" applyFont="1" applyBorder="1" applyAlignment="1">
      <alignment horizontal="center"/>
    </xf>
    <xf numFmtId="194" fontId="18" fillId="0" borderId="27" xfId="42" applyFont="1" applyBorder="1" applyAlignment="1">
      <alignment horizontal="center" vertical="center"/>
    </xf>
    <xf numFmtId="0" fontId="18" fillId="0" borderId="27" xfId="51" applyFont="1" applyBorder="1" applyAlignment="1">
      <alignment vertical="center"/>
      <protection/>
    </xf>
    <xf numFmtId="0" fontId="18" fillId="0" borderId="27" xfId="51" applyFont="1" applyBorder="1" applyAlignment="1">
      <alignment horizontal="center" vertical="center"/>
      <protection/>
    </xf>
    <xf numFmtId="0" fontId="18" fillId="0" borderId="32" xfId="51" applyFont="1" applyBorder="1" applyAlignment="1">
      <alignment horizontal="center" vertical="center"/>
      <protection/>
    </xf>
    <xf numFmtId="0" fontId="18" fillId="0" borderId="27" xfId="51" applyFont="1" applyBorder="1" applyAlignment="1">
      <alignment horizontal="center"/>
      <protection/>
    </xf>
    <xf numFmtId="194" fontId="18" fillId="0" borderId="0" xfId="42" applyFont="1" applyAlignment="1">
      <alignment horizontal="center"/>
    </xf>
    <xf numFmtId="0" fontId="18" fillId="0" borderId="0" xfId="51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12" fillId="0" borderId="25" xfId="53" applyFont="1" applyBorder="1" applyAlignment="1">
      <alignment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แสดงฐานะ 52" xfId="40"/>
    <cellStyle name="เครื่องหมายจุลภาค_งบแสดงฐานะการเงิน 52 (3)" xfId="41"/>
    <cellStyle name="เครื่องหมายจุลภาค_รายจ่ายค้างจ่าย 54" xfId="42"/>
    <cellStyle name="เครื่องหมายจุลภาค_หมายเหตุ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ค่าครุภัณฑ์,ที่ดิน 3" xfId="50"/>
    <cellStyle name="ปกติ_งบแสดงฐานะ 52" xfId="51"/>
    <cellStyle name="ปกติ_งบแสดงฐานะการเงิน 50 (1)" xfId="52"/>
    <cellStyle name="ปกติ_งบแสดงฐานะการเงิน 52 (3)" xfId="53"/>
    <cellStyle name="ปกติ_ทะเบียนคุมเงินสะสม" xfId="54"/>
    <cellStyle name="ปกติ_รายจ่ายค้างจ่าย 54" xfId="55"/>
    <cellStyle name="ปกติ_หมายเหตุ" xfId="56"/>
    <cellStyle name="ปกติ_หมายเหตุ_งบแสดงฐานะ 53" xfId="57"/>
    <cellStyle name="ปกติ_หมายเหตุ5" xfId="58"/>
    <cellStyle name="ปกติ_หมายเหตุ5_งบแสดงฐานะ 53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9"/>
  <sheetViews>
    <sheetView zoomScalePageLayoutView="0" workbookViewId="0" topLeftCell="A1">
      <selection activeCell="I8" sqref="I8"/>
    </sheetView>
  </sheetViews>
  <sheetFormatPr defaultColWidth="9.140625" defaultRowHeight="21.75"/>
  <cols>
    <col min="1" max="4" width="9.140625" style="1" customWidth="1"/>
    <col min="5" max="5" width="9.140625" style="2" customWidth="1"/>
    <col min="6" max="7" width="9.140625" style="1" customWidth="1"/>
    <col min="8" max="8" width="14.8515625" style="1" customWidth="1"/>
    <col min="9" max="9" width="30.7109375" style="3" customWidth="1"/>
    <col min="10" max="12" width="9.140625" style="1" customWidth="1"/>
    <col min="13" max="13" width="15.00390625" style="1" customWidth="1"/>
    <col min="14" max="16384" width="9.140625" style="1" customWidth="1"/>
  </cols>
  <sheetData>
    <row r="1" spans="1:9" ht="23.25">
      <c r="A1" s="436" t="s">
        <v>71</v>
      </c>
      <c r="B1" s="436"/>
      <c r="C1" s="436"/>
      <c r="D1" s="436"/>
      <c r="E1" s="436"/>
      <c r="F1" s="436"/>
      <c r="G1" s="436"/>
      <c r="H1" s="436"/>
      <c r="I1" s="436"/>
    </row>
    <row r="2" spans="1:9" ht="23.25">
      <c r="A2" s="436" t="s">
        <v>79</v>
      </c>
      <c r="B2" s="436"/>
      <c r="C2" s="436"/>
      <c r="D2" s="436"/>
      <c r="E2" s="436"/>
      <c r="F2" s="436"/>
      <c r="G2" s="436"/>
      <c r="H2" s="436"/>
      <c r="I2" s="436"/>
    </row>
    <row r="3" spans="1:9" ht="23.25">
      <c r="A3" s="390"/>
      <c r="B3" s="390"/>
      <c r="C3" s="390"/>
      <c r="D3" s="390"/>
      <c r="E3" s="391"/>
      <c r="F3" s="390"/>
      <c r="G3" s="390"/>
      <c r="H3" s="390"/>
      <c r="I3" s="392"/>
    </row>
    <row r="4" spans="1:9" ht="23.25">
      <c r="A4" s="390"/>
      <c r="B4" s="390"/>
      <c r="C4" s="390"/>
      <c r="D4" s="390"/>
      <c r="E4" s="391"/>
      <c r="F4" s="390"/>
      <c r="G4" s="390"/>
      <c r="H4" s="390"/>
      <c r="I4" s="392" t="s">
        <v>69</v>
      </c>
    </row>
    <row r="5" spans="1:9" ht="28.5" customHeight="1">
      <c r="A5" s="390" t="s">
        <v>65</v>
      </c>
      <c r="B5" s="390"/>
      <c r="C5" s="390"/>
      <c r="D5" s="390"/>
      <c r="E5" s="391"/>
      <c r="F5" s="390"/>
      <c r="G5" s="390"/>
      <c r="H5" s="390"/>
      <c r="I5" s="393">
        <v>592356907.48</v>
      </c>
    </row>
    <row r="6" spans="1:9" ht="23.25">
      <c r="A6" s="390" t="s">
        <v>66</v>
      </c>
      <c r="B6" s="390"/>
      <c r="C6" s="390"/>
      <c r="D6" s="390"/>
      <c r="E6" s="391"/>
      <c r="F6" s="390"/>
      <c r="G6" s="390"/>
      <c r="H6" s="390"/>
      <c r="I6" s="394">
        <v>465941038.51</v>
      </c>
    </row>
    <row r="7" spans="1:9" ht="23.25">
      <c r="A7" s="390" t="s">
        <v>68</v>
      </c>
      <c r="B7" s="390"/>
      <c r="C7" s="390"/>
      <c r="D7" s="390"/>
      <c r="E7" s="391"/>
      <c r="F7" s="390"/>
      <c r="G7" s="390"/>
      <c r="H7" s="390"/>
      <c r="I7" s="392">
        <f>I5-I6</f>
        <v>126415868.97000003</v>
      </c>
    </row>
    <row r="8" spans="1:9" ht="23.25">
      <c r="A8" s="395" t="s">
        <v>98</v>
      </c>
      <c r="B8" s="390"/>
      <c r="C8" s="390"/>
      <c r="D8" s="390"/>
      <c r="E8" s="391"/>
      <c r="F8" s="390"/>
      <c r="G8" s="390"/>
      <c r="H8" s="390"/>
      <c r="I8" s="394">
        <v>31603967.24</v>
      </c>
    </row>
    <row r="9" spans="1:9" ht="23.25">
      <c r="A9" s="390" t="s">
        <v>67</v>
      </c>
      <c r="B9" s="390"/>
      <c r="C9" s="390"/>
      <c r="D9" s="390"/>
      <c r="E9" s="391"/>
      <c r="F9" s="390"/>
      <c r="G9" s="390"/>
      <c r="H9" s="390"/>
      <c r="I9" s="392">
        <f>I7-I8</f>
        <v>94811901.73000003</v>
      </c>
    </row>
    <row r="10" spans="1:9" ht="23.25">
      <c r="A10" s="395" t="s">
        <v>109</v>
      </c>
      <c r="B10" s="390"/>
      <c r="C10" s="390"/>
      <c r="D10" s="390"/>
      <c r="E10" s="391"/>
      <c r="F10" s="390"/>
      <c r="G10" s="390"/>
      <c r="H10" s="390"/>
      <c r="I10" s="392">
        <v>0</v>
      </c>
    </row>
    <row r="11" spans="1:9" ht="24" thickBot="1">
      <c r="A11" s="390" t="s">
        <v>107</v>
      </c>
      <c r="B11" s="390"/>
      <c r="C11" s="390"/>
      <c r="D11" s="390"/>
      <c r="E11" s="391"/>
      <c r="F11" s="390"/>
      <c r="G11" s="390"/>
      <c r="H11" s="390"/>
      <c r="I11" s="396">
        <f>SUM(I9:I10)</f>
        <v>94811901.73000003</v>
      </c>
    </row>
    <row r="12" spans="1:9" ht="27.75" customHeight="1" thickTop="1">
      <c r="A12" s="390"/>
      <c r="B12" s="390"/>
      <c r="C12" s="390"/>
      <c r="D12" s="390"/>
      <c r="E12" s="391"/>
      <c r="F12" s="390"/>
      <c r="G12" s="390"/>
      <c r="H12" s="390"/>
      <c r="I12" s="392"/>
    </row>
    <row r="13" spans="1:9" ht="27" customHeight="1">
      <c r="A13" s="390" t="s">
        <v>70</v>
      </c>
      <c r="B13" s="390"/>
      <c r="C13" s="390"/>
      <c r="D13" s="390"/>
      <c r="E13" s="391"/>
      <c r="F13" s="390"/>
      <c r="G13" s="390"/>
      <c r="H13" s="390"/>
      <c r="I13" s="392"/>
    </row>
    <row r="14" spans="1:9" ht="23.25">
      <c r="A14" s="390" t="s">
        <v>108</v>
      </c>
      <c r="B14" s="390"/>
      <c r="C14" s="390"/>
      <c r="D14" s="390"/>
      <c r="E14" s="391"/>
      <c r="F14" s="390"/>
      <c r="G14" s="390"/>
      <c r="H14" s="390"/>
      <c r="I14" s="392"/>
    </row>
    <row r="15" spans="1:9" ht="23.25">
      <c r="A15" s="390" t="s">
        <v>99</v>
      </c>
      <c r="B15" s="390"/>
      <c r="C15" s="390"/>
      <c r="D15" s="390"/>
      <c r="E15" s="391"/>
      <c r="F15" s="390"/>
      <c r="G15" s="390"/>
      <c r="H15" s="390"/>
      <c r="I15" s="392"/>
    </row>
    <row r="16" spans="1:9" ht="23.25">
      <c r="A16" s="390"/>
      <c r="B16" s="390"/>
      <c r="C16" s="390"/>
      <c r="D16" s="390"/>
      <c r="E16" s="391"/>
      <c r="F16" s="390"/>
      <c r="G16" s="390"/>
      <c r="H16" s="390"/>
      <c r="I16" s="392"/>
    </row>
    <row r="17" spans="1:9" ht="23.25">
      <c r="A17" s="390"/>
      <c r="B17" s="390"/>
      <c r="C17" s="390"/>
      <c r="D17" s="390"/>
      <c r="E17" s="391"/>
      <c r="F17" s="390"/>
      <c r="G17" s="390"/>
      <c r="H17" s="390"/>
      <c r="I17" s="392"/>
    </row>
    <row r="18" spans="1:9" ht="23.25">
      <c r="A18" s="390"/>
      <c r="B18" s="390"/>
      <c r="C18" s="390"/>
      <c r="D18" s="390"/>
      <c r="E18" s="391"/>
      <c r="F18" s="390"/>
      <c r="G18" s="390"/>
      <c r="H18" s="390"/>
      <c r="I18" s="392"/>
    </row>
    <row r="19" spans="1:9" ht="23.25">
      <c r="A19" s="390"/>
      <c r="B19" s="390"/>
      <c r="C19" s="390"/>
      <c r="D19" s="390"/>
      <c r="E19" s="391"/>
      <c r="F19" s="390"/>
      <c r="G19" s="390"/>
      <c r="H19" s="390"/>
      <c r="I19" s="392"/>
    </row>
  </sheetData>
  <sheetProtection/>
  <mergeCells count="2">
    <mergeCell ref="A2:I2"/>
    <mergeCell ref="A1:I1"/>
  </mergeCells>
  <printOptions/>
  <pageMargins left="0.7480314960629921" right="0.3937007874015748" top="0.7086614173228347" bottom="0.5905511811023623" header="0.5118110236220472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3"/>
  <sheetViews>
    <sheetView zoomScalePageLayoutView="0" workbookViewId="0" topLeftCell="A7">
      <selection activeCell="F19" sqref="F19"/>
    </sheetView>
  </sheetViews>
  <sheetFormatPr defaultColWidth="9.140625" defaultRowHeight="21.75"/>
  <cols>
    <col min="1" max="1" width="6.57421875" style="107" customWidth="1"/>
    <col min="2" max="2" width="37.140625" style="107" customWidth="1"/>
    <col min="3" max="3" width="15.7109375" style="107" customWidth="1"/>
    <col min="4" max="4" width="16.7109375" style="107" customWidth="1"/>
    <col min="5" max="5" width="25.57421875" style="109" customWidth="1"/>
    <col min="6" max="6" width="17.7109375" style="107" customWidth="1"/>
    <col min="7" max="7" width="10.00390625" style="107" bestFit="1" customWidth="1"/>
    <col min="8" max="16384" width="9.140625" style="107" customWidth="1"/>
  </cols>
  <sheetData>
    <row r="1" spans="1:5" s="108" customFormat="1" ht="27.75" customHeight="1">
      <c r="A1" s="437" t="s">
        <v>414</v>
      </c>
      <c r="B1" s="437"/>
      <c r="C1" s="437"/>
      <c r="D1" s="437"/>
      <c r="E1" s="437"/>
    </row>
    <row r="2" spans="1:5" s="108" customFormat="1" ht="25.5" customHeight="1">
      <c r="A2" s="437" t="s">
        <v>380</v>
      </c>
      <c r="B2" s="437"/>
      <c r="C2" s="437"/>
      <c r="D2" s="437"/>
      <c r="E2" s="437"/>
    </row>
    <row r="3" spans="1:5" s="108" customFormat="1" ht="27.75" customHeight="1">
      <c r="A3" s="437" t="s">
        <v>72</v>
      </c>
      <c r="B3" s="437"/>
      <c r="C3" s="437"/>
      <c r="D3" s="437"/>
      <c r="E3" s="437"/>
    </row>
    <row r="4" spans="1:5" s="108" customFormat="1" ht="36.75" customHeight="1">
      <c r="A4" s="437" t="s">
        <v>381</v>
      </c>
      <c r="B4" s="437"/>
      <c r="C4" s="437"/>
      <c r="D4" s="437"/>
      <c r="E4" s="437"/>
    </row>
    <row r="5" spans="1:5" ht="26.25" customHeight="1" thickBot="1">
      <c r="A5" s="390" t="s">
        <v>0</v>
      </c>
      <c r="B5" s="390"/>
      <c r="C5" s="390" t="s">
        <v>418</v>
      </c>
      <c r="D5" s="390"/>
      <c r="E5" s="425">
        <v>815736778.2</v>
      </c>
    </row>
    <row r="6" spans="1:5" ht="21" customHeight="1" thickTop="1">
      <c r="A6" s="390" t="s">
        <v>40</v>
      </c>
      <c r="B6" s="390"/>
      <c r="C6" s="390" t="s">
        <v>419</v>
      </c>
      <c r="D6" s="390"/>
      <c r="E6" s="391">
        <v>506914472.49</v>
      </c>
    </row>
    <row r="7" spans="1:5" ht="22.5" customHeight="1">
      <c r="A7" s="390" t="s">
        <v>415</v>
      </c>
      <c r="B7" s="390"/>
      <c r="C7" s="390"/>
      <c r="D7" s="390"/>
      <c r="E7" s="391">
        <v>76392211.83</v>
      </c>
    </row>
    <row r="8" spans="1:5" ht="22.5" customHeight="1">
      <c r="A8" s="390" t="s">
        <v>416</v>
      </c>
      <c r="B8" s="390"/>
      <c r="C8" s="390"/>
      <c r="D8" s="390"/>
      <c r="E8" s="391">
        <v>150186.84</v>
      </c>
    </row>
    <row r="9" spans="1:5" ht="23.25" customHeight="1">
      <c r="A9" s="390" t="s">
        <v>372</v>
      </c>
      <c r="B9" s="430"/>
      <c r="C9" s="421"/>
      <c r="D9" s="390"/>
      <c r="E9" s="421">
        <v>2469.75</v>
      </c>
    </row>
    <row r="10" spans="1:5" ht="21.75" customHeight="1" thickBot="1">
      <c r="A10" s="390"/>
      <c r="B10" s="430"/>
      <c r="C10" s="421"/>
      <c r="D10" s="390"/>
      <c r="E10" s="426">
        <f>SUM(E6:E9)</f>
        <v>583459340.9100001</v>
      </c>
    </row>
    <row r="11" spans="1:5" ht="38.25" customHeight="1" thickTop="1">
      <c r="A11" s="437" t="s">
        <v>382</v>
      </c>
      <c r="B11" s="438"/>
      <c r="C11" s="438"/>
      <c r="D11" s="438"/>
      <c r="E11" s="438"/>
    </row>
    <row r="12" spans="1:5" ht="23.25" customHeight="1" thickBot="1">
      <c r="A12" s="390" t="s">
        <v>1</v>
      </c>
      <c r="B12" s="390"/>
      <c r="C12" s="390" t="s">
        <v>418</v>
      </c>
      <c r="D12" s="390"/>
      <c r="E12" s="425">
        <v>815736778.2</v>
      </c>
    </row>
    <row r="13" spans="1:5" ht="22.5" customHeight="1" thickTop="1">
      <c r="A13" s="390" t="s">
        <v>2</v>
      </c>
      <c r="B13" s="390"/>
      <c r="C13" s="390" t="s">
        <v>73</v>
      </c>
      <c r="D13" s="390"/>
      <c r="E13" s="391">
        <v>6624866.35</v>
      </c>
    </row>
    <row r="14" spans="1:5" ht="22.5" customHeight="1">
      <c r="A14" s="390" t="s">
        <v>417</v>
      </c>
      <c r="B14" s="390"/>
      <c r="C14" s="390"/>
      <c r="D14" s="390"/>
      <c r="E14" s="391">
        <v>150186.84</v>
      </c>
    </row>
    <row r="15" spans="1:6" ht="22.5" customHeight="1">
      <c r="A15" s="390" t="s">
        <v>379</v>
      </c>
      <c r="B15" s="390"/>
      <c r="C15" s="390" t="s">
        <v>3</v>
      </c>
      <c r="D15" s="390"/>
      <c r="E15" s="391">
        <v>88977642.15</v>
      </c>
      <c r="F15" s="6"/>
    </row>
    <row r="16" spans="1:6" ht="24" customHeight="1">
      <c r="A16" s="390" t="s">
        <v>359</v>
      </c>
      <c r="B16" s="390"/>
      <c r="C16" s="390"/>
      <c r="D16" s="390"/>
      <c r="E16" s="391">
        <v>129543322.89</v>
      </c>
      <c r="F16" s="109"/>
    </row>
    <row r="17" spans="1:6" ht="23.25" customHeight="1">
      <c r="A17" s="390" t="s">
        <v>76</v>
      </c>
      <c r="B17" s="390"/>
      <c r="C17" s="390" t="s">
        <v>4</v>
      </c>
      <c r="D17" s="390"/>
      <c r="E17" s="391">
        <v>358163322.68</v>
      </c>
      <c r="F17" s="109"/>
    </row>
    <row r="18" spans="1:6" ht="23.25" customHeight="1" thickBot="1">
      <c r="A18" s="390"/>
      <c r="B18" s="390"/>
      <c r="C18" s="390"/>
      <c r="D18" s="390"/>
      <c r="E18" s="426">
        <f>SUM(E13:E17)</f>
        <v>583459340.9100001</v>
      </c>
      <c r="F18" s="109"/>
    </row>
    <row r="19" spans="1:6" ht="23.25" customHeight="1" thickTop="1">
      <c r="A19" s="390"/>
      <c r="B19" s="390"/>
      <c r="C19" s="390"/>
      <c r="D19" s="390"/>
      <c r="E19" s="421"/>
      <c r="F19" s="109"/>
    </row>
    <row r="20" spans="1:5" ht="22.5">
      <c r="A20" s="390"/>
      <c r="B20" s="390"/>
      <c r="C20" s="390"/>
      <c r="D20" s="390"/>
      <c r="E20" s="391"/>
    </row>
    <row r="21" ht="22.5">
      <c r="F21" s="6"/>
    </row>
    <row r="23" ht="22.5">
      <c r="F23" s="6"/>
    </row>
  </sheetData>
  <sheetProtection/>
  <mergeCells count="5">
    <mergeCell ref="A1:E1"/>
    <mergeCell ref="A11:E11"/>
    <mergeCell ref="A2:E2"/>
    <mergeCell ref="A3:E3"/>
    <mergeCell ref="A4:E4"/>
  </mergeCells>
  <printOptions/>
  <pageMargins left="1.141732283464567" right="0" top="0.31496062992125984" bottom="0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55"/>
  <sheetViews>
    <sheetView zoomScalePageLayoutView="0" workbookViewId="0" topLeftCell="A1">
      <selection activeCell="C8" sqref="C8"/>
    </sheetView>
  </sheetViews>
  <sheetFormatPr defaultColWidth="9.140625" defaultRowHeight="21.75"/>
  <cols>
    <col min="1" max="1" width="9.28125" style="91" customWidth="1"/>
    <col min="2" max="2" width="21.57421875" style="91" customWidth="1"/>
    <col min="3" max="3" width="46.8515625" style="91" customWidth="1"/>
    <col min="4" max="4" width="18.00390625" style="91" customWidth="1"/>
    <col min="5" max="5" width="24.57421875" style="88" customWidth="1"/>
    <col min="6" max="6" width="15.421875" style="91" customWidth="1"/>
    <col min="7" max="16384" width="9.140625" style="91" customWidth="1"/>
  </cols>
  <sheetData>
    <row r="1" spans="1:5" s="89" customFormat="1" ht="28.5">
      <c r="A1" s="439" t="s">
        <v>383</v>
      </c>
      <c r="B1" s="439"/>
      <c r="C1" s="439"/>
      <c r="D1" s="432"/>
      <c r="E1" s="391"/>
    </row>
    <row r="2" spans="1:5" ht="40.5" customHeight="1">
      <c r="A2" s="433" t="s">
        <v>77</v>
      </c>
      <c r="B2" s="390"/>
      <c r="C2" s="390"/>
      <c r="D2" s="390"/>
      <c r="E2" s="391"/>
    </row>
    <row r="3" spans="1:5" ht="19.5" customHeight="1">
      <c r="A3" s="433"/>
      <c r="B3" s="390"/>
      <c r="C3" s="390"/>
      <c r="D3" s="390"/>
      <c r="E3" s="391"/>
    </row>
    <row r="4" spans="1:5" ht="19.5" customHeight="1">
      <c r="A4" s="390" t="s">
        <v>78</v>
      </c>
      <c r="B4" s="390"/>
      <c r="C4" s="390"/>
      <c r="D4" s="390"/>
      <c r="E4" s="391">
        <v>0</v>
      </c>
    </row>
    <row r="5" spans="1:5" ht="22.5">
      <c r="A5" s="390" t="s">
        <v>384</v>
      </c>
      <c r="B5" s="390"/>
      <c r="C5" s="390"/>
      <c r="D5" s="390"/>
      <c r="E5" s="391"/>
    </row>
    <row r="6" spans="1:5" ht="22.5">
      <c r="A6" s="390"/>
      <c r="B6" s="390" t="s">
        <v>5</v>
      </c>
      <c r="C6" s="390" t="s">
        <v>64</v>
      </c>
      <c r="D6" s="390"/>
      <c r="E6" s="391">
        <v>10389977.21</v>
      </c>
    </row>
    <row r="7" spans="1:5" ht="22.5">
      <c r="A7" s="390"/>
      <c r="B7" s="390"/>
      <c r="C7" s="390" t="s">
        <v>35</v>
      </c>
      <c r="D7" s="390"/>
      <c r="E7" s="391">
        <v>17408802.67</v>
      </c>
    </row>
    <row r="8" spans="1:5" ht="22.5">
      <c r="A8" s="390"/>
      <c r="B8" s="390"/>
      <c r="C8" s="390" t="s">
        <v>36</v>
      </c>
      <c r="D8" s="390"/>
      <c r="E8" s="391">
        <v>4818031.26</v>
      </c>
    </row>
    <row r="9" spans="1:5" ht="22.5">
      <c r="A9" s="390"/>
      <c r="B9" s="390"/>
      <c r="C9" s="390" t="s">
        <v>83</v>
      </c>
      <c r="D9" s="390"/>
      <c r="E9" s="391">
        <v>0.36</v>
      </c>
    </row>
    <row r="10" spans="1:5" ht="22.5">
      <c r="A10" s="390"/>
      <c r="B10" s="390" t="s">
        <v>6</v>
      </c>
      <c r="C10" s="390" t="s">
        <v>85</v>
      </c>
      <c r="D10" s="390"/>
      <c r="E10" s="391">
        <v>2403172.93</v>
      </c>
    </row>
    <row r="11" spans="1:5" ht="22.5">
      <c r="A11" s="390"/>
      <c r="B11" s="390"/>
      <c r="C11" s="390" t="s">
        <v>84</v>
      </c>
      <c r="D11" s="390"/>
      <c r="E11" s="391">
        <v>218911671.48</v>
      </c>
    </row>
    <row r="12" spans="1:5" ht="22.5">
      <c r="A12" s="390"/>
      <c r="B12" s="431" t="s">
        <v>7</v>
      </c>
      <c r="C12" s="390" t="s">
        <v>37</v>
      </c>
      <c r="D12" s="390"/>
      <c r="E12" s="391">
        <v>86755371.77</v>
      </c>
    </row>
    <row r="13" spans="1:5" ht="22.5">
      <c r="A13" s="390"/>
      <c r="B13" s="428" t="s">
        <v>86</v>
      </c>
      <c r="C13" s="390" t="s">
        <v>38</v>
      </c>
      <c r="D13" s="390"/>
      <c r="E13" s="391">
        <v>162495452.03</v>
      </c>
    </row>
    <row r="14" spans="1:5" ht="22.5">
      <c r="A14" s="390"/>
      <c r="B14" s="390"/>
      <c r="C14" s="390" t="s">
        <v>39</v>
      </c>
      <c r="D14" s="390"/>
      <c r="E14" s="391">
        <v>3731992.78</v>
      </c>
    </row>
    <row r="15" spans="1:5" ht="22.5">
      <c r="A15" s="390"/>
      <c r="B15" s="390"/>
      <c r="C15" s="390"/>
      <c r="D15" s="390"/>
      <c r="E15" s="391"/>
    </row>
    <row r="16" spans="1:5" ht="23.25" thickBot="1">
      <c r="A16" s="390"/>
      <c r="B16" s="390"/>
      <c r="C16" s="429" t="s">
        <v>391</v>
      </c>
      <c r="D16" s="429"/>
      <c r="E16" s="434">
        <f>SUM(E5:E15)</f>
        <v>506914472.49</v>
      </c>
    </row>
    <row r="17" spans="1:5" ht="23.25" thickTop="1">
      <c r="A17" s="390"/>
      <c r="B17" s="390"/>
      <c r="C17" s="390"/>
      <c r="D17" s="390"/>
      <c r="E17" s="435"/>
    </row>
    <row r="18" spans="1:6" ht="22.5">
      <c r="A18" s="433" t="s">
        <v>74</v>
      </c>
      <c r="B18" s="433"/>
      <c r="C18" s="390"/>
      <c r="D18" s="390"/>
      <c r="E18" s="435"/>
      <c r="F18" s="93"/>
    </row>
    <row r="19" spans="1:6" ht="22.5">
      <c r="A19" s="390"/>
      <c r="B19" s="390" t="s">
        <v>41</v>
      </c>
      <c r="C19" s="390"/>
      <c r="D19" s="390"/>
      <c r="E19" s="421">
        <v>100365.12</v>
      </c>
      <c r="F19" s="93"/>
    </row>
    <row r="20" spans="1:6" ht="22.5">
      <c r="A20" s="390"/>
      <c r="B20" s="390" t="s">
        <v>42</v>
      </c>
      <c r="C20" s="390"/>
      <c r="D20" s="390"/>
      <c r="E20" s="421">
        <v>541692.21</v>
      </c>
      <c r="F20" s="93"/>
    </row>
    <row r="21" spans="1:5" ht="22.5">
      <c r="A21" s="390"/>
      <c r="B21" s="390" t="s">
        <v>43</v>
      </c>
      <c r="C21" s="390"/>
      <c r="D21" s="390"/>
      <c r="E21" s="421">
        <v>3458470.44</v>
      </c>
    </row>
    <row r="22" spans="1:5" ht="22.5">
      <c r="A22" s="390"/>
      <c r="B22" s="390" t="s">
        <v>44</v>
      </c>
      <c r="C22" s="390"/>
      <c r="D22" s="390"/>
      <c r="E22" s="421">
        <v>1389051</v>
      </c>
    </row>
    <row r="23" spans="1:5" ht="22.5">
      <c r="A23" s="390"/>
      <c r="B23" s="390" t="s">
        <v>110</v>
      </c>
      <c r="C23" s="390"/>
      <c r="D23" s="390"/>
      <c r="E23" s="421">
        <v>1135287.58</v>
      </c>
    </row>
    <row r="24" spans="1:5" ht="23.25" thickBot="1">
      <c r="A24" s="390"/>
      <c r="B24" s="390"/>
      <c r="C24" s="429" t="s">
        <v>391</v>
      </c>
      <c r="D24" s="429"/>
      <c r="E24" s="434">
        <f>SUM(E19:E23)</f>
        <v>6624866.35</v>
      </c>
    </row>
    <row r="25" ht="24" thickTop="1">
      <c r="E25" s="92"/>
    </row>
    <row r="26" ht="23.25">
      <c r="E26" s="92"/>
    </row>
    <row r="27" ht="23.25">
      <c r="E27" s="92"/>
    </row>
    <row r="28" ht="23.25">
      <c r="E28" s="92"/>
    </row>
    <row r="29" ht="23.25">
      <c r="E29" s="92"/>
    </row>
    <row r="30" ht="23.25">
      <c r="E30" s="92"/>
    </row>
    <row r="31" spans="3:5" ht="28.5">
      <c r="C31" s="89"/>
      <c r="D31" s="89"/>
      <c r="E31" s="94"/>
    </row>
    <row r="32" spans="3:5" ht="23.25">
      <c r="C32" s="90"/>
      <c r="D32" s="90"/>
      <c r="E32" s="95"/>
    </row>
    <row r="33" spans="3:5" ht="22.5">
      <c r="C33" s="96"/>
      <c r="D33" s="96"/>
      <c r="E33" s="96"/>
    </row>
    <row r="34" spans="3:5" ht="22.5">
      <c r="C34" s="97"/>
      <c r="D34" s="97"/>
      <c r="E34" s="97"/>
    </row>
    <row r="35" spans="3:5" ht="22.5">
      <c r="C35" s="97"/>
      <c r="D35" s="97"/>
      <c r="E35" s="97"/>
    </row>
    <row r="36" spans="1:5" ht="22.5">
      <c r="A36" s="98"/>
      <c r="B36" s="97"/>
      <c r="E36" s="91"/>
    </row>
    <row r="37" spans="1:5" ht="22.5">
      <c r="A37" s="98"/>
      <c r="B37" s="97"/>
      <c r="E37" s="91"/>
    </row>
    <row r="38" spans="1:5" ht="22.5">
      <c r="A38" s="98"/>
      <c r="B38" s="97"/>
      <c r="E38" s="91"/>
    </row>
    <row r="39" spans="1:6" ht="22.5">
      <c r="A39" s="98"/>
      <c r="C39" s="97"/>
      <c r="D39" s="97"/>
      <c r="E39" s="97"/>
      <c r="F39" s="99"/>
    </row>
    <row r="40" spans="2:6" ht="22.5">
      <c r="B40" s="98"/>
      <c r="C40" s="97"/>
      <c r="D40" s="97"/>
      <c r="E40" s="97"/>
      <c r="F40" s="97"/>
    </row>
    <row r="41" spans="1:6" ht="22.5">
      <c r="A41" s="98"/>
      <c r="B41" s="98"/>
      <c r="C41" s="97"/>
      <c r="D41" s="97"/>
      <c r="E41" s="97"/>
      <c r="F41" s="97"/>
    </row>
    <row r="42" spans="1:6" ht="22.5">
      <c r="A42" s="98"/>
      <c r="B42" s="98"/>
      <c r="C42" s="97"/>
      <c r="D42" s="97"/>
      <c r="E42" s="97"/>
      <c r="F42" s="97"/>
    </row>
    <row r="43" spans="1:6" ht="22.5">
      <c r="A43" s="98"/>
      <c r="B43" s="98"/>
      <c r="C43" s="97"/>
      <c r="D43" s="97"/>
      <c r="E43" s="97"/>
      <c r="F43" s="97"/>
    </row>
    <row r="44" spans="1:6" ht="22.5">
      <c r="A44" s="98"/>
      <c r="B44" s="98"/>
      <c r="C44" s="97"/>
      <c r="D44" s="97"/>
      <c r="E44" s="97"/>
      <c r="F44" s="97"/>
    </row>
    <row r="45" spans="1:6" ht="22.5">
      <c r="A45" s="98"/>
      <c r="B45" s="98"/>
      <c r="C45" s="97"/>
      <c r="D45" s="97"/>
      <c r="E45" s="97"/>
      <c r="F45" s="97"/>
    </row>
    <row r="46" spans="1:6" ht="22.5">
      <c r="A46" s="98"/>
      <c r="B46" s="98"/>
      <c r="C46" s="97"/>
      <c r="D46" s="97"/>
      <c r="E46" s="97"/>
      <c r="F46" s="97"/>
    </row>
    <row r="47" spans="1:6" ht="22.5">
      <c r="A47" s="98"/>
      <c r="B47" s="98"/>
      <c r="C47" s="97"/>
      <c r="D47" s="97"/>
      <c r="E47" s="97"/>
      <c r="F47" s="97"/>
    </row>
    <row r="48" spans="1:6" ht="23.25">
      <c r="A48" s="98"/>
      <c r="B48" s="98"/>
      <c r="E48" s="100"/>
      <c r="F48" s="97"/>
    </row>
    <row r="49" spans="1:6" ht="23.25">
      <c r="A49" s="98"/>
      <c r="B49" s="98"/>
      <c r="E49" s="100"/>
      <c r="F49" s="97"/>
    </row>
    <row r="50" spans="1:6" ht="22.5">
      <c r="A50" s="98"/>
      <c r="B50" s="98"/>
      <c r="F50" s="97"/>
    </row>
    <row r="51" spans="1:6" ht="22.5">
      <c r="A51" s="98"/>
      <c r="B51" s="98"/>
      <c r="F51" s="97"/>
    </row>
    <row r="52" spans="1:6" ht="22.5">
      <c r="A52" s="98"/>
      <c r="B52" s="98"/>
      <c r="F52" s="101"/>
    </row>
    <row r="53" spans="1:6" ht="22.5">
      <c r="A53" s="98"/>
      <c r="F53" s="101"/>
    </row>
    <row r="54" ht="22.5">
      <c r="F54" s="101"/>
    </row>
    <row r="55" ht="22.5">
      <c r="F55" s="101"/>
    </row>
  </sheetData>
  <sheetProtection/>
  <mergeCells count="1">
    <mergeCell ref="A1:C1"/>
  </mergeCells>
  <printOptions/>
  <pageMargins left="0.616141732" right="0.25" top="1.02362204724409" bottom="0.393700787401575" header="0.511811023622047" footer="0.511811023622047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81"/>
  <sheetViews>
    <sheetView zoomScalePageLayoutView="0" workbookViewId="0" topLeftCell="A1">
      <selection activeCell="B20" sqref="B20"/>
    </sheetView>
  </sheetViews>
  <sheetFormatPr defaultColWidth="9.140625" defaultRowHeight="21.75"/>
  <cols>
    <col min="1" max="1" width="5.421875" style="109" customWidth="1"/>
    <col min="2" max="2" width="65.140625" style="109" customWidth="1"/>
    <col min="3" max="3" width="8.7109375" style="109" hidden="1" customWidth="1"/>
    <col min="4" max="4" width="25.57421875" style="109" customWidth="1"/>
    <col min="5" max="5" width="1.57421875" style="109" customWidth="1"/>
    <col min="6" max="6" width="33.00390625" style="107" customWidth="1"/>
    <col min="7" max="7" width="9.140625" style="107" customWidth="1"/>
    <col min="8" max="8" width="16.8515625" style="107" bestFit="1" customWidth="1"/>
    <col min="9" max="9" width="9.140625" style="107" customWidth="1"/>
    <col min="10" max="10" width="11.28125" style="107" bestFit="1" customWidth="1"/>
    <col min="11" max="16384" width="9.140625" style="107" customWidth="1"/>
  </cols>
  <sheetData>
    <row r="1" spans="1:6" ht="22.5">
      <c r="A1" s="391"/>
      <c r="B1" s="391"/>
      <c r="C1" s="391"/>
      <c r="D1" s="391"/>
      <c r="E1" s="391"/>
      <c r="F1" s="416" t="s">
        <v>240</v>
      </c>
    </row>
    <row r="2" spans="1:6" s="112" customFormat="1" ht="30">
      <c r="A2" s="437" t="s">
        <v>357</v>
      </c>
      <c r="B2" s="437"/>
      <c r="C2" s="437"/>
      <c r="D2" s="437"/>
      <c r="E2" s="437"/>
      <c r="F2" s="437"/>
    </row>
    <row r="3" spans="1:6" s="112" customFormat="1" ht="24" customHeight="1">
      <c r="A3" s="437" t="s">
        <v>390</v>
      </c>
      <c r="B3" s="437"/>
      <c r="C3" s="437"/>
      <c r="D3" s="437"/>
      <c r="E3" s="437"/>
      <c r="F3" s="437"/>
    </row>
    <row r="4" spans="1:6" s="112" customFormat="1" ht="27.75" customHeight="1">
      <c r="A4" s="437" t="s">
        <v>80</v>
      </c>
      <c r="B4" s="437"/>
      <c r="C4" s="437"/>
      <c r="D4" s="437"/>
      <c r="E4" s="437"/>
      <c r="F4" s="437"/>
    </row>
    <row r="5" spans="1:6" ht="22.5" customHeight="1">
      <c r="A5" s="391" t="s">
        <v>56</v>
      </c>
      <c r="B5" s="391"/>
      <c r="C5" s="391"/>
      <c r="D5" s="391"/>
      <c r="E5" s="391"/>
      <c r="F5" s="392">
        <v>272914864.43</v>
      </c>
    </row>
    <row r="6" spans="1:6" ht="21" customHeight="1">
      <c r="A6" s="417"/>
      <c r="B6" s="391" t="s">
        <v>378</v>
      </c>
      <c r="C6" s="391"/>
      <c r="D6" s="418">
        <v>126415868.97</v>
      </c>
      <c r="E6" s="418"/>
      <c r="F6" s="390"/>
    </row>
    <row r="7" spans="1:6" ht="21" customHeight="1">
      <c r="A7" s="417"/>
      <c r="B7" s="419" t="s">
        <v>392</v>
      </c>
      <c r="C7" s="419"/>
      <c r="D7" s="420">
        <v>31603967.24</v>
      </c>
      <c r="E7" s="418"/>
      <c r="F7" s="390"/>
    </row>
    <row r="8" spans="1:8" ht="21" customHeight="1">
      <c r="A8" s="417" t="s">
        <v>8</v>
      </c>
      <c r="B8" s="419" t="s">
        <v>9</v>
      </c>
      <c r="C8" s="419"/>
      <c r="D8" s="421">
        <f>D6-D7</f>
        <v>94811901.73</v>
      </c>
      <c r="E8" s="421"/>
      <c r="F8" s="390"/>
      <c r="H8" s="109"/>
    </row>
    <row r="9" spans="1:6" ht="21.75" customHeight="1">
      <c r="A9" s="417" t="s">
        <v>8</v>
      </c>
      <c r="B9" s="391" t="s">
        <v>393</v>
      </c>
      <c r="C9" s="391"/>
      <c r="D9" s="391">
        <v>9949919.28</v>
      </c>
      <c r="E9" s="391"/>
      <c r="F9" s="390"/>
    </row>
    <row r="10" spans="1:6" ht="21.75" customHeight="1">
      <c r="A10" s="417"/>
      <c r="B10" s="391" t="s">
        <v>237</v>
      </c>
      <c r="C10" s="391"/>
      <c r="D10" s="391">
        <v>411188.34</v>
      </c>
      <c r="E10" s="391"/>
      <c r="F10" s="390"/>
    </row>
    <row r="11" spans="1:8" ht="21.75" customHeight="1">
      <c r="A11" s="417" t="s">
        <v>60</v>
      </c>
      <c r="B11" s="422" t="s">
        <v>61</v>
      </c>
      <c r="C11" s="418"/>
      <c r="D11" s="420">
        <v>19924551.1</v>
      </c>
      <c r="E11" s="418"/>
      <c r="F11" s="423">
        <f>D8+D9+D10-D11</f>
        <v>85248458.25</v>
      </c>
      <c r="H11" s="6"/>
    </row>
    <row r="12" spans="1:6" ht="23.25" customHeight="1" thickBot="1">
      <c r="A12" s="424" t="s">
        <v>81</v>
      </c>
      <c r="B12" s="424"/>
      <c r="C12" s="421"/>
      <c r="D12" s="391"/>
      <c r="E12" s="391"/>
      <c r="F12" s="425">
        <f>SUM(F5:F11)</f>
        <v>358163322.68</v>
      </c>
    </row>
    <row r="13" spans="1:8" ht="23.25" thickTop="1">
      <c r="A13" s="424"/>
      <c r="B13" s="424"/>
      <c r="C13" s="421"/>
      <c r="D13" s="391"/>
      <c r="E13" s="391"/>
      <c r="F13" s="421"/>
      <c r="H13" s="109"/>
    </row>
    <row r="14" spans="1:6" ht="21.75" customHeight="1">
      <c r="A14" s="424" t="s">
        <v>82</v>
      </c>
      <c r="B14" s="424"/>
      <c r="C14" s="391"/>
      <c r="D14" s="391"/>
      <c r="E14" s="391"/>
      <c r="F14" s="392"/>
    </row>
    <row r="15" spans="1:6" ht="21.75" customHeight="1">
      <c r="A15" s="391"/>
      <c r="B15" s="391" t="s">
        <v>358</v>
      </c>
      <c r="C15" s="391"/>
      <c r="D15" s="391"/>
      <c r="E15" s="391"/>
      <c r="F15" s="391">
        <v>76392211.83</v>
      </c>
    </row>
    <row r="16" spans="1:6" ht="21.75" customHeight="1">
      <c r="A16" s="391"/>
      <c r="B16" s="391" t="s">
        <v>62</v>
      </c>
      <c r="C16" s="391"/>
      <c r="D16" s="391"/>
      <c r="E16" s="391"/>
      <c r="F16" s="391">
        <v>2469.75</v>
      </c>
    </row>
    <row r="17" spans="1:8" ht="23.25" customHeight="1">
      <c r="A17" s="391"/>
      <c r="B17" s="391" t="s">
        <v>63</v>
      </c>
      <c r="C17" s="391"/>
      <c r="D17" s="391"/>
      <c r="E17" s="391"/>
      <c r="F17" s="391">
        <f>F12-F15-F16</f>
        <v>281768641.1</v>
      </c>
      <c r="H17" s="109"/>
    </row>
    <row r="18" spans="1:8" ht="24" customHeight="1" thickBot="1">
      <c r="A18" s="391"/>
      <c r="B18" s="391"/>
      <c r="C18" s="391"/>
      <c r="D18" s="391"/>
      <c r="E18" s="391"/>
      <c r="F18" s="426">
        <f>SUM(F15:F17)</f>
        <v>358163322.68</v>
      </c>
      <c r="H18" s="109"/>
    </row>
    <row r="19" spans="1:8" ht="24" customHeight="1" thickTop="1">
      <c r="A19" s="391"/>
      <c r="B19" s="391"/>
      <c r="C19" s="391"/>
      <c r="D19" s="391"/>
      <c r="E19" s="391"/>
      <c r="F19" s="421"/>
      <c r="H19" s="109"/>
    </row>
    <row r="20" spans="1:8" ht="23.25" customHeight="1">
      <c r="A20" s="391"/>
      <c r="B20" s="424"/>
      <c r="C20" s="391"/>
      <c r="D20" s="391"/>
      <c r="E20" s="391"/>
      <c r="F20" s="421"/>
      <c r="H20" s="109"/>
    </row>
    <row r="21" spans="1:6" ht="21.75" customHeight="1">
      <c r="A21" s="424" t="s">
        <v>420</v>
      </c>
      <c r="B21" s="424"/>
      <c r="C21" s="391"/>
      <c r="D21" s="391"/>
      <c r="E21" s="391"/>
      <c r="F21" s="421"/>
    </row>
    <row r="22" spans="1:6" ht="21.75" customHeight="1">
      <c r="A22" s="391"/>
      <c r="B22" s="424" t="s">
        <v>421</v>
      </c>
      <c r="C22" s="391"/>
      <c r="D22" s="391"/>
      <c r="E22" s="391"/>
      <c r="F22" s="421"/>
    </row>
    <row r="23" spans="1:6" ht="21.75" customHeight="1">
      <c r="A23" s="424"/>
      <c r="B23" s="391"/>
      <c r="C23" s="391"/>
      <c r="D23" s="391"/>
      <c r="E23" s="391"/>
      <c r="F23" s="421"/>
    </row>
    <row r="24" spans="1:6" ht="21.75" customHeight="1">
      <c r="A24" s="424"/>
      <c r="B24" s="391"/>
      <c r="C24" s="391"/>
      <c r="D24" s="391"/>
      <c r="E24" s="391"/>
      <c r="F24" s="421"/>
    </row>
    <row r="25" spans="1:6" ht="21.75" customHeight="1">
      <c r="A25" s="391"/>
      <c r="B25" s="391"/>
      <c r="C25" s="391"/>
      <c r="D25" s="391"/>
      <c r="E25" s="391"/>
      <c r="F25" s="390"/>
    </row>
    <row r="26" spans="1:8" ht="21.75" customHeight="1">
      <c r="A26" s="391"/>
      <c r="B26" s="391"/>
      <c r="C26" s="391"/>
      <c r="D26" s="391"/>
      <c r="E26" s="391"/>
      <c r="F26" s="392"/>
      <c r="H26" s="109"/>
    </row>
    <row r="27" spans="1:6" ht="26.25" customHeight="1">
      <c r="A27" s="391"/>
      <c r="B27" s="391"/>
      <c r="C27" s="391"/>
      <c r="D27" s="391"/>
      <c r="E27" s="391"/>
      <c r="F27" s="392"/>
    </row>
    <row r="28" spans="1:6" ht="22.5">
      <c r="A28" s="391"/>
      <c r="B28" s="391"/>
      <c r="C28" s="391"/>
      <c r="D28" s="391"/>
      <c r="E28" s="391"/>
      <c r="F28" s="391"/>
    </row>
    <row r="29" spans="1:6" ht="22.5">
      <c r="A29" s="391"/>
      <c r="B29" s="391"/>
      <c r="C29" s="391"/>
      <c r="D29" s="391"/>
      <c r="E29" s="391"/>
      <c r="F29" s="390"/>
    </row>
    <row r="30" spans="1:6" ht="22.5">
      <c r="A30" s="417"/>
      <c r="B30" s="391"/>
      <c r="C30" s="391"/>
      <c r="D30" s="391"/>
      <c r="E30" s="391"/>
      <c r="F30" s="390"/>
    </row>
    <row r="31" spans="1:6" ht="22.5">
      <c r="A31" s="391"/>
      <c r="B31" s="391"/>
      <c r="C31" s="391"/>
      <c r="D31" s="391"/>
      <c r="E31" s="391"/>
      <c r="F31" s="392"/>
    </row>
    <row r="32" spans="1:6" ht="22.5">
      <c r="A32" s="391"/>
      <c r="B32" s="391"/>
      <c r="C32" s="391"/>
      <c r="D32" s="391"/>
      <c r="E32" s="391"/>
      <c r="F32" s="392"/>
    </row>
    <row r="33" spans="1:6" ht="22.5">
      <c r="A33" s="391"/>
      <c r="B33" s="391"/>
      <c r="C33" s="391"/>
      <c r="D33" s="391"/>
      <c r="E33" s="391"/>
      <c r="F33" s="427"/>
    </row>
    <row r="34" spans="2:6" ht="22.5">
      <c r="B34" s="107"/>
      <c r="C34" s="107"/>
      <c r="D34" s="107"/>
      <c r="E34" s="107"/>
      <c r="F34" s="6"/>
    </row>
    <row r="35" ht="22.5">
      <c r="F35" s="113"/>
    </row>
    <row r="36" spans="1:6" ht="22.5">
      <c r="A36" s="107"/>
      <c r="F36" s="102"/>
    </row>
    <row r="38" ht="22.5">
      <c r="F38" s="114"/>
    </row>
    <row r="64" ht="22.5">
      <c r="B64" s="109" t="s">
        <v>373</v>
      </c>
    </row>
    <row r="65" ht="22.5">
      <c r="B65" s="109" t="s">
        <v>361</v>
      </c>
    </row>
    <row r="66" ht="22.5">
      <c r="B66" s="109" t="s">
        <v>362</v>
      </c>
    </row>
    <row r="67" ht="22.5">
      <c r="B67" s="109" t="s">
        <v>363</v>
      </c>
    </row>
    <row r="68" ht="22.5">
      <c r="B68" s="109" t="s">
        <v>364</v>
      </c>
    </row>
    <row r="69" ht="22.5">
      <c r="B69" s="109" t="s">
        <v>365</v>
      </c>
    </row>
    <row r="70" ht="22.5">
      <c r="B70" s="109" t="s">
        <v>370</v>
      </c>
    </row>
    <row r="71" ht="22.5">
      <c r="B71" s="109" t="s">
        <v>365</v>
      </c>
    </row>
    <row r="72" ht="22.5">
      <c r="B72" s="109" t="s">
        <v>366</v>
      </c>
    </row>
    <row r="73" ht="22.5">
      <c r="B73" s="109" t="s">
        <v>367</v>
      </c>
    </row>
    <row r="74" ht="22.5">
      <c r="B74" s="109" t="s">
        <v>368</v>
      </c>
    </row>
    <row r="75" ht="22.5">
      <c r="B75" s="109" t="s">
        <v>369</v>
      </c>
    </row>
    <row r="76" ht="22.5">
      <c r="B76" s="109" t="s">
        <v>374</v>
      </c>
    </row>
    <row r="77" ht="22.5">
      <c r="B77" s="109" t="s">
        <v>377</v>
      </c>
    </row>
    <row r="78" ht="22.5">
      <c r="B78" s="109" t="s">
        <v>376</v>
      </c>
    </row>
    <row r="79" ht="22.5">
      <c r="B79" s="109" t="s">
        <v>375</v>
      </c>
    </row>
    <row r="80" ht="22.5">
      <c r="B80" s="109" t="s">
        <v>371</v>
      </c>
    </row>
    <row r="81" ht="22.5">
      <c r="B81" s="109" t="s">
        <v>360</v>
      </c>
    </row>
  </sheetData>
  <sheetProtection/>
  <mergeCells count="3">
    <mergeCell ref="A2:F2"/>
    <mergeCell ref="A3:F3"/>
    <mergeCell ref="A4:F4"/>
  </mergeCells>
  <printOptions/>
  <pageMargins left="0.287401575" right="0.25" top="0.78740157480315" bottom="0.984251968503937" header="0.511811023622047" footer="0.511811023622047"/>
  <pageSetup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31"/>
  <sheetViews>
    <sheetView zoomScalePageLayoutView="0" workbookViewId="0" topLeftCell="A13">
      <selection activeCell="E31" sqref="E31"/>
    </sheetView>
  </sheetViews>
  <sheetFormatPr defaultColWidth="9.140625" defaultRowHeight="21.75"/>
  <cols>
    <col min="1" max="1" width="11.57421875" style="4" customWidth="1"/>
    <col min="2" max="2" width="45.57421875" style="5" customWidth="1"/>
    <col min="3" max="3" width="15.00390625" style="323" customWidth="1"/>
    <col min="4" max="4" width="13.57421875" style="323" customWidth="1"/>
    <col min="5" max="5" width="13.7109375" style="5" customWidth="1"/>
    <col min="6" max="6" width="14.8515625" style="323" customWidth="1"/>
    <col min="7" max="7" width="13.7109375" style="5" customWidth="1"/>
    <col min="8" max="8" width="9.7109375" style="5" customWidth="1"/>
    <col min="9" max="9" width="9.8515625" style="5" customWidth="1"/>
    <col min="10" max="11" width="9.140625" style="9" customWidth="1"/>
    <col min="12" max="16384" width="9.140625" style="5" customWidth="1"/>
  </cols>
  <sheetData>
    <row r="1" spans="1:9" ht="22.5">
      <c r="A1" s="4" t="s">
        <v>13</v>
      </c>
      <c r="E1" s="7"/>
      <c r="F1" s="324"/>
      <c r="G1" s="7"/>
      <c r="I1" s="8" t="s">
        <v>75</v>
      </c>
    </row>
    <row r="2" ht="22.5">
      <c r="A2" s="4" t="s">
        <v>338</v>
      </c>
    </row>
    <row r="3" ht="22.5">
      <c r="A3" s="4" t="s">
        <v>339</v>
      </c>
    </row>
    <row r="4" spans="3:11" s="10" customFormat="1" ht="9.75" customHeight="1">
      <c r="C4" s="325"/>
      <c r="D4" s="325"/>
      <c r="F4" s="325"/>
      <c r="J4" s="11"/>
      <c r="K4" s="11"/>
    </row>
    <row r="5" spans="1:11" s="17" customFormat="1" ht="21.75">
      <c r="A5" s="12" t="s">
        <v>14</v>
      </c>
      <c r="B5" s="13" t="s">
        <v>385</v>
      </c>
      <c r="C5" s="440" t="s">
        <v>15</v>
      </c>
      <c r="D5" s="441"/>
      <c r="E5" s="14" t="s">
        <v>387</v>
      </c>
      <c r="F5" s="326" t="s">
        <v>388</v>
      </c>
      <c r="G5" s="15" t="s">
        <v>16</v>
      </c>
      <c r="H5" s="14" t="s">
        <v>17</v>
      </c>
      <c r="I5" s="14" t="s">
        <v>389</v>
      </c>
      <c r="J5" s="16"/>
      <c r="K5" s="16"/>
    </row>
    <row r="6" spans="1:11" s="17" customFormat="1" ht="21.75">
      <c r="A6" s="18" t="s">
        <v>18</v>
      </c>
      <c r="B6" s="19"/>
      <c r="C6" s="327" t="s">
        <v>19</v>
      </c>
      <c r="D6" s="365" t="s">
        <v>20</v>
      </c>
      <c r="E6" s="20"/>
      <c r="F6" s="328"/>
      <c r="G6" s="21" t="s">
        <v>21</v>
      </c>
      <c r="H6" s="20"/>
      <c r="I6" s="20"/>
      <c r="J6" s="16"/>
      <c r="K6" s="16"/>
    </row>
    <row r="7" spans="1:11" s="17" customFormat="1" ht="21.75">
      <c r="A7" s="329">
        <v>40100</v>
      </c>
      <c r="B7" s="330" t="s">
        <v>340</v>
      </c>
      <c r="C7" s="331">
        <v>275000</v>
      </c>
      <c r="D7" s="332"/>
      <c r="E7" s="22"/>
      <c r="F7" s="333">
        <f>C7</f>
        <v>275000</v>
      </c>
      <c r="G7" s="23"/>
      <c r="H7" s="24"/>
      <c r="I7" s="24"/>
      <c r="J7" s="16"/>
      <c r="K7" s="16"/>
    </row>
    <row r="8" spans="1:11" s="17" customFormat="1" ht="21.75">
      <c r="A8" s="329"/>
      <c r="B8" s="334" t="s">
        <v>341</v>
      </c>
      <c r="C8" s="335"/>
      <c r="D8" s="336"/>
      <c r="E8" s="27"/>
      <c r="F8" s="328"/>
      <c r="G8" s="28"/>
      <c r="H8" s="20"/>
      <c r="I8" s="20"/>
      <c r="J8" s="16"/>
      <c r="K8" s="16"/>
    </row>
    <row r="9" spans="1:11" s="17" customFormat="1" ht="21.75">
      <c r="A9" s="329">
        <v>40209</v>
      </c>
      <c r="B9" s="26" t="s">
        <v>342</v>
      </c>
      <c r="C9" s="335">
        <v>349300</v>
      </c>
      <c r="D9" s="353"/>
      <c r="E9" s="354"/>
      <c r="F9" s="339">
        <f>SUM(C9:E9)</f>
        <v>349300</v>
      </c>
      <c r="G9" s="31"/>
      <c r="H9" s="30"/>
      <c r="I9" s="30"/>
      <c r="J9" s="16"/>
      <c r="K9" s="16"/>
    </row>
    <row r="10" spans="1:11" s="17" customFormat="1" ht="21.75">
      <c r="A10" s="329">
        <v>40325</v>
      </c>
      <c r="B10" s="29" t="s">
        <v>343</v>
      </c>
      <c r="C10" s="335">
        <v>2997000</v>
      </c>
      <c r="D10" s="338"/>
      <c r="E10" s="30"/>
      <c r="F10" s="339">
        <f>C10</f>
        <v>2997000</v>
      </c>
      <c r="G10" s="29"/>
      <c r="H10" s="30"/>
      <c r="I10" s="30"/>
      <c r="J10" s="16"/>
      <c r="K10" s="16"/>
    </row>
    <row r="11" spans="1:11" s="32" customFormat="1" ht="21.75">
      <c r="A11" s="329">
        <v>40367</v>
      </c>
      <c r="B11" s="29" t="s">
        <v>344</v>
      </c>
      <c r="C11" s="340">
        <v>99940</v>
      </c>
      <c r="D11" s="341"/>
      <c r="E11" s="29"/>
      <c r="F11" s="339">
        <f>C11</f>
        <v>99940</v>
      </c>
      <c r="G11" s="31"/>
      <c r="H11" s="29"/>
      <c r="I11" s="29"/>
      <c r="J11" s="16"/>
      <c r="K11" s="16"/>
    </row>
    <row r="12" spans="1:11" s="32" customFormat="1" ht="21.75">
      <c r="A12" s="25"/>
      <c r="B12" s="29" t="s">
        <v>345</v>
      </c>
      <c r="C12" s="340"/>
      <c r="D12" s="341"/>
      <c r="E12" s="29"/>
      <c r="F12" s="339">
        <f>C12</f>
        <v>0</v>
      </c>
      <c r="G12" s="31"/>
      <c r="H12" s="29"/>
      <c r="I12" s="29"/>
      <c r="J12" s="16"/>
      <c r="K12" s="16"/>
    </row>
    <row r="13" spans="1:9" s="16" customFormat="1" ht="21.75">
      <c r="A13" s="329">
        <v>40373</v>
      </c>
      <c r="B13" s="342" t="s">
        <v>346</v>
      </c>
      <c r="C13" s="31">
        <v>1990000</v>
      </c>
      <c r="D13" s="341"/>
      <c r="E13" s="29"/>
      <c r="F13" s="339">
        <f>SUM(C13:E13)</f>
        <v>1990000</v>
      </c>
      <c r="G13" s="31"/>
      <c r="H13" s="29"/>
      <c r="I13" s="29"/>
    </row>
    <row r="14" spans="1:11" s="32" customFormat="1" ht="21.75">
      <c r="A14" s="329">
        <v>40378</v>
      </c>
      <c r="B14" s="29" t="s">
        <v>344</v>
      </c>
      <c r="C14" s="340">
        <v>18951.6</v>
      </c>
      <c r="D14" s="341"/>
      <c r="E14" s="29"/>
      <c r="F14" s="339">
        <f>C14</f>
        <v>18951.6</v>
      </c>
      <c r="G14" s="31"/>
      <c r="H14" s="29"/>
      <c r="I14" s="29"/>
      <c r="J14" s="16"/>
      <c r="K14" s="16"/>
    </row>
    <row r="15" spans="1:11" s="32" customFormat="1" ht="21.75">
      <c r="A15" s="343"/>
      <c r="B15" s="344" t="s">
        <v>345</v>
      </c>
      <c r="C15" s="345"/>
      <c r="D15" s="346"/>
      <c r="E15" s="344"/>
      <c r="F15" s="337"/>
      <c r="G15" s="345"/>
      <c r="H15" s="344"/>
      <c r="I15" s="344"/>
      <c r="J15" s="16"/>
      <c r="K15" s="16"/>
    </row>
    <row r="16" spans="1:9" s="16" customFormat="1" ht="21.75">
      <c r="A16" s="329">
        <v>40396</v>
      </c>
      <c r="B16" s="347" t="s">
        <v>347</v>
      </c>
      <c r="C16" s="345">
        <v>1000000</v>
      </c>
      <c r="D16" s="346"/>
      <c r="E16" s="344"/>
      <c r="F16" s="337">
        <f>SUM(C16:E16)</f>
        <v>1000000</v>
      </c>
      <c r="G16" s="345"/>
      <c r="H16" s="344"/>
      <c r="I16" s="344"/>
    </row>
    <row r="17" spans="1:9" s="16" customFormat="1" ht="21.75">
      <c r="A17" s="329">
        <v>40409</v>
      </c>
      <c r="B17" s="342" t="s">
        <v>348</v>
      </c>
      <c r="C17" s="31">
        <v>597000</v>
      </c>
      <c r="D17" s="341"/>
      <c r="E17" s="29"/>
      <c r="F17" s="339">
        <f>SUM(C17:E17)</f>
        <v>597000</v>
      </c>
      <c r="G17" s="31"/>
      <c r="H17" s="29"/>
      <c r="I17" s="29"/>
    </row>
    <row r="18" spans="1:9" s="16" customFormat="1" ht="21.75">
      <c r="A18" s="33"/>
      <c r="B18" s="342" t="s">
        <v>349</v>
      </c>
      <c r="C18" s="31"/>
      <c r="D18" s="341"/>
      <c r="E18" s="29"/>
      <c r="F18" s="339"/>
      <c r="G18" s="31"/>
      <c r="H18" s="29"/>
      <c r="I18" s="29"/>
    </row>
    <row r="19" spans="1:9" s="16" customFormat="1" ht="21.75">
      <c r="A19" s="329">
        <v>40421</v>
      </c>
      <c r="B19" s="342" t="s">
        <v>350</v>
      </c>
      <c r="C19" s="31">
        <v>562800</v>
      </c>
      <c r="D19" s="341"/>
      <c r="E19" s="29"/>
      <c r="F19" s="339">
        <f>SUM(C19:E19)</f>
        <v>562800</v>
      </c>
      <c r="G19" s="31"/>
      <c r="H19" s="29"/>
      <c r="I19" s="29"/>
    </row>
    <row r="20" spans="1:9" s="16" customFormat="1" ht="21.75">
      <c r="A20" s="33"/>
      <c r="B20" s="342" t="s">
        <v>351</v>
      </c>
      <c r="C20" s="31"/>
      <c r="D20" s="341"/>
      <c r="E20" s="29"/>
      <c r="F20" s="339"/>
      <c r="G20" s="31"/>
      <c r="H20" s="29"/>
      <c r="I20" s="29"/>
    </row>
    <row r="21" spans="1:9" s="16" customFormat="1" ht="21.75">
      <c r="A21" s="329">
        <v>40421</v>
      </c>
      <c r="B21" s="347" t="s">
        <v>352</v>
      </c>
      <c r="C21" s="31">
        <v>1000000</v>
      </c>
      <c r="D21" s="341"/>
      <c r="E21" s="29"/>
      <c r="F21" s="339">
        <f>SUM(C21:E21)</f>
        <v>1000000</v>
      </c>
      <c r="G21" s="31"/>
      <c r="H21" s="29"/>
      <c r="I21" s="29"/>
    </row>
    <row r="22" spans="1:9" s="16" customFormat="1" ht="21.75">
      <c r="A22" s="329">
        <v>40431</v>
      </c>
      <c r="B22" s="29" t="s">
        <v>344</v>
      </c>
      <c r="C22" s="31">
        <v>456061.5</v>
      </c>
      <c r="D22" s="341"/>
      <c r="E22" s="29"/>
      <c r="F22" s="339">
        <f>SUM(C22:E22)</f>
        <v>456061.5</v>
      </c>
      <c r="G22" s="31"/>
      <c r="H22" s="29"/>
      <c r="I22" s="29"/>
    </row>
    <row r="23" spans="1:9" s="16" customFormat="1" ht="21.75">
      <c r="A23" s="329"/>
      <c r="B23" s="344" t="s">
        <v>345</v>
      </c>
      <c r="C23" s="31"/>
      <c r="D23" s="341"/>
      <c r="E23" s="29"/>
      <c r="F23" s="339"/>
      <c r="G23" s="31"/>
      <c r="H23" s="29"/>
      <c r="I23" s="29"/>
    </row>
    <row r="24" spans="1:9" s="16" customFormat="1" ht="21.75">
      <c r="A24" s="329">
        <v>40435</v>
      </c>
      <c r="B24" s="342" t="s">
        <v>353</v>
      </c>
      <c r="C24" s="31">
        <v>7980000</v>
      </c>
      <c r="D24" s="341"/>
      <c r="E24" s="29"/>
      <c r="F24" s="339">
        <f>SUM(C24:E24)</f>
        <v>7980000</v>
      </c>
      <c r="G24" s="31"/>
      <c r="H24" s="29"/>
      <c r="I24" s="29"/>
    </row>
    <row r="25" spans="1:9" s="16" customFormat="1" ht="21.75">
      <c r="A25" s="329">
        <v>40436</v>
      </c>
      <c r="B25" s="342" t="s">
        <v>354</v>
      </c>
      <c r="C25" s="31">
        <v>2000000</v>
      </c>
      <c r="D25" s="341"/>
      <c r="E25" s="29"/>
      <c r="F25" s="339">
        <f>SUM(C25:E25)</f>
        <v>2000000</v>
      </c>
      <c r="G25" s="31"/>
      <c r="H25" s="29"/>
      <c r="I25" s="29"/>
    </row>
    <row r="26" spans="1:9" s="16" customFormat="1" ht="21.75">
      <c r="A26" s="329">
        <v>40451</v>
      </c>
      <c r="B26" s="351" t="s">
        <v>238</v>
      </c>
      <c r="C26" s="28">
        <v>598498</v>
      </c>
      <c r="D26" s="352"/>
      <c r="E26" s="21"/>
      <c r="F26" s="328">
        <f>SUM(C26:E26)</f>
        <v>598498</v>
      </c>
      <c r="G26" s="28"/>
      <c r="H26" s="21"/>
      <c r="I26" s="21"/>
    </row>
    <row r="27" spans="1:9" s="16" customFormat="1" ht="21.75">
      <c r="A27" s="350"/>
      <c r="B27" s="355" t="s">
        <v>239</v>
      </c>
      <c r="C27" s="356"/>
      <c r="D27" s="357"/>
      <c r="E27" s="358"/>
      <c r="F27" s="359"/>
      <c r="G27" s="356"/>
      <c r="H27" s="358"/>
      <c r="I27" s="358"/>
    </row>
    <row r="28" spans="1:9" s="16" customFormat="1" ht="23.25" thickBot="1">
      <c r="A28" s="34"/>
      <c r="B28" s="35" t="s">
        <v>391</v>
      </c>
      <c r="C28" s="348">
        <f>SUM(C7:C26)</f>
        <v>19924551.1</v>
      </c>
      <c r="D28" s="348"/>
      <c r="E28" s="348"/>
      <c r="F28" s="348">
        <f>SUM(F7:F26)</f>
        <v>19924551.1</v>
      </c>
      <c r="G28" s="348"/>
      <c r="H28" s="36"/>
      <c r="I28" s="36"/>
    </row>
    <row r="29" ht="23.25" thickTop="1"/>
    <row r="30" ht="22.5">
      <c r="F30" s="349"/>
    </row>
    <row r="31" ht="22.5">
      <c r="F31" s="349"/>
    </row>
  </sheetData>
  <sheetProtection/>
  <mergeCells count="1">
    <mergeCell ref="C5:D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86"/>
  <sheetViews>
    <sheetView zoomScale="75" zoomScaleNormal="75" zoomScalePageLayoutView="0" workbookViewId="0" topLeftCell="A124">
      <selection activeCell="E169" sqref="D169:E169"/>
    </sheetView>
  </sheetViews>
  <sheetFormatPr defaultColWidth="9.140625" defaultRowHeight="21.75"/>
  <cols>
    <col min="1" max="1" width="10.57421875" style="115" customWidth="1"/>
    <col min="2" max="2" width="72.421875" style="235" customWidth="1"/>
    <col min="3" max="3" width="19.140625" style="201" customWidth="1"/>
    <col min="4" max="4" width="15.421875" style="116" customWidth="1"/>
    <col min="5" max="5" width="12.140625" style="308" customWidth="1"/>
    <col min="6" max="6" width="15.57421875" style="201" customWidth="1"/>
    <col min="7" max="7" width="11.421875" style="309" customWidth="1"/>
    <col min="8" max="8" width="31.28125" style="116" customWidth="1"/>
    <col min="9" max="9" width="8.28125" style="117" customWidth="1"/>
    <col min="10" max="16384" width="9.140625" style="117" customWidth="1"/>
  </cols>
  <sheetData>
    <row r="1" spans="6:7" ht="22.5">
      <c r="F1" s="447" t="s">
        <v>337</v>
      </c>
      <c r="G1" s="447"/>
    </row>
    <row r="2" spans="1:7" ht="22.5">
      <c r="A2" s="448" t="s">
        <v>414</v>
      </c>
      <c r="B2" s="448"/>
      <c r="C2" s="448"/>
      <c r="D2" s="448"/>
      <c r="E2" s="448"/>
      <c r="F2" s="448"/>
      <c r="G2" s="448"/>
    </row>
    <row r="3" spans="1:7" ht="22.5">
      <c r="A3" s="448" t="s">
        <v>379</v>
      </c>
      <c r="B3" s="448"/>
      <c r="C3" s="448"/>
      <c r="D3" s="448"/>
      <c r="E3" s="448"/>
      <c r="F3" s="448"/>
      <c r="G3" s="448"/>
    </row>
    <row r="4" spans="1:7" ht="22.5">
      <c r="A4" s="449" t="s">
        <v>335</v>
      </c>
      <c r="B4" s="449"/>
      <c r="C4" s="449"/>
      <c r="D4" s="449"/>
      <c r="E4" s="449"/>
      <c r="F4" s="449"/>
      <c r="G4" s="449"/>
    </row>
    <row r="5" spans="1:7" ht="23.25">
      <c r="A5" s="118"/>
      <c r="B5" s="119"/>
      <c r="C5" s="120"/>
      <c r="D5" s="121"/>
      <c r="E5" s="122"/>
      <c r="F5" s="123"/>
      <c r="G5" s="124"/>
    </row>
    <row r="6" spans="1:7" ht="22.5">
      <c r="A6" s="444" t="s">
        <v>45</v>
      </c>
      <c r="B6" s="445" t="s">
        <v>46</v>
      </c>
      <c r="C6" s="446" t="s">
        <v>386</v>
      </c>
      <c r="D6" s="446"/>
      <c r="E6" s="444" t="s">
        <v>388</v>
      </c>
      <c r="F6" s="442" t="s">
        <v>47</v>
      </c>
      <c r="G6" s="443" t="s">
        <v>389</v>
      </c>
    </row>
    <row r="7" spans="1:7" ht="22.5">
      <c r="A7" s="444"/>
      <c r="B7" s="445"/>
      <c r="C7" s="126" t="s">
        <v>387</v>
      </c>
      <c r="D7" s="127" t="s">
        <v>48</v>
      </c>
      <c r="E7" s="445"/>
      <c r="F7" s="442"/>
      <c r="G7" s="443"/>
    </row>
    <row r="8" spans="1:7" ht="22.5">
      <c r="A8" s="128"/>
      <c r="B8" s="103"/>
      <c r="C8" s="129"/>
      <c r="D8" s="130"/>
      <c r="E8" s="131"/>
      <c r="F8" s="132"/>
      <c r="G8" s="133"/>
    </row>
    <row r="9" spans="1:7" ht="26.25">
      <c r="A9" s="134"/>
      <c r="B9" s="135" t="s">
        <v>399</v>
      </c>
      <c r="C9" s="136"/>
      <c r="D9" s="137"/>
      <c r="E9" s="138"/>
      <c r="F9" s="139"/>
      <c r="G9" s="140"/>
    </row>
    <row r="10" spans="1:7" ht="22.5">
      <c r="A10" s="134">
        <v>1</v>
      </c>
      <c r="B10" s="141" t="s">
        <v>87</v>
      </c>
      <c r="C10" s="136">
        <v>300000</v>
      </c>
      <c r="D10" s="137"/>
      <c r="E10" s="138"/>
      <c r="F10" s="139">
        <f>SUM(C10:E10)</f>
        <v>300000</v>
      </c>
      <c r="G10" s="140"/>
    </row>
    <row r="11" spans="1:7" ht="22.5">
      <c r="A11" s="134"/>
      <c r="B11" s="141" t="s">
        <v>88</v>
      </c>
      <c r="C11" s="142"/>
      <c r="D11" s="143"/>
      <c r="E11" s="144"/>
      <c r="F11" s="145"/>
      <c r="G11" s="146"/>
    </row>
    <row r="12" spans="1:7" ht="23.25">
      <c r="A12" s="134"/>
      <c r="B12" s="147" t="s">
        <v>391</v>
      </c>
      <c r="C12" s="148">
        <f>SUM(C10:C11)</f>
        <v>300000</v>
      </c>
      <c r="D12" s="149"/>
      <c r="E12" s="150"/>
      <c r="F12" s="151">
        <f>SUM(C12:E12)</f>
        <v>300000</v>
      </c>
      <c r="G12" s="152"/>
    </row>
    <row r="13" spans="1:7" ht="26.25">
      <c r="A13" s="134"/>
      <c r="B13" s="135" t="s">
        <v>403</v>
      </c>
      <c r="C13" s="136"/>
      <c r="D13" s="137"/>
      <c r="E13" s="138"/>
      <c r="F13" s="139"/>
      <c r="G13" s="140"/>
    </row>
    <row r="14" spans="1:7" ht="22.5">
      <c r="A14" s="134"/>
      <c r="B14" s="153"/>
      <c r="C14" s="154"/>
      <c r="D14" s="137"/>
      <c r="E14" s="138"/>
      <c r="F14" s="139"/>
      <c r="G14" s="140"/>
    </row>
    <row r="15" spans="1:7" ht="22.5">
      <c r="A15" s="134">
        <v>1</v>
      </c>
      <c r="B15" s="155" t="s">
        <v>89</v>
      </c>
      <c r="C15" s="136">
        <v>76800</v>
      </c>
      <c r="D15" s="137"/>
      <c r="E15" s="138"/>
      <c r="F15" s="139">
        <f aca="true" t="shared" si="0" ref="F15:F20">SUM(C15:E15)</f>
        <v>76800</v>
      </c>
      <c r="G15" s="140"/>
    </row>
    <row r="16" spans="1:7" ht="22.5">
      <c r="A16" s="134">
        <v>2</v>
      </c>
      <c r="B16" s="105" t="s">
        <v>89</v>
      </c>
      <c r="C16" s="136">
        <v>25050</v>
      </c>
      <c r="D16" s="137"/>
      <c r="E16" s="138"/>
      <c r="F16" s="139">
        <f t="shared" si="0"/>
        <v>25050</v>
      </c>
      <c r="G16" s="140"/>
    </row>
    <row r="17" spans="1:7" ht="22.5">
      <c r="A17" s="134">
        <v>3</v>
      </c>
      <c r="B17" s="105" t="s">
        <v>90</v>
      </c>
      <c r="C17" s="136">
        <v>8400</v>
      </c>
      <c r="D17" s="137"/>
      <c r="E17" s="138"/>
      <c r="F17" s="139">
        <f t="shared" si="0"/>
        <v>8400</v>
      </c>
      <c r="G17" s="140"/>
    </row>
    <row r="18" spans="1:7" ht="22.5">
      <c r="A18" s="134">
        <v>4</v>
      </c>
      <c r="B18" s="105" t="s">
        <v>90</v>
      </c>
      <c r="C18" s="142">
        <v>34160</v>
      </c>
      <c r="D18" s="137"/>
      <c r="E18" s="138"/>
      <c r="F18" s="139">
        <f t="shared" si="0"/>
        <v>34160</v>
      </c>
      <c r="G18" s="140"/>
    </row>
    <row r="19" spans="1:7" ht="22.5">
      <c r="A19" s="134">
        <v>5</v>
      </c>
      <c r="B19" s="156" t="s">
        <v>91</v>
      </c>
      <c r="C19" s="157">
        <v>1812.2</v>
      </c>
      <c r="D19" s="137"/>
      <c r="E19" s="138"/>
      <c r="F19" s="139">
        <f t="shared" si="0"/>
        <v>1812.2</v>
      </c>
      <c r="G19" s="140"/>
    </row>
    <row r="20" spans="1:7" ht="22.5">
      <c r="A20" s="134">
        <v>6</v>
      </c>
      <c r="B20" s="156" t="s">
        <v>90</v>
      </c>
      <c r="C20" s="157">
        <v>50500</v>
      </c>
      <c r="D20" s="137"/>
      <c r="E20" s="138"/>
      <c r="F20" s="139">
        <f t="shared" si="0"/>
        <v>50500</v>
      </c>
      <c r="G20" s="140"/>
    </row>
    <row r="21" spans="1:7" ht="22.5">
      <c r="A21" s="134">
        <v>7</v>
      </c>
      <c r="B21" s="156" t="s">
        <v>92</v>
      </c>
      <c r="C21" s="158">
        <v>3600</v>
      </c>
      <c r="D21" s="143"/>
      <c r="E21" s="144"/>
      <c r="F21" s="145">
        <v>3600</v>
      </c>
      <c r="G21" s="146"/>
    </row>
    <row r="22" spans="1:7" ht="22.5">
      <c r="A22" s="134"/>
      <c r="B22" s="156"/>
      <c r="C22" s="159"/>
      <c r="D22" s="160"/>
      <c r="E22" s="161"/>
      <c r="F22" s="162"/>
      <c r="G22" s="163"/>
    </row>
    <row r="23" spans="1:7" ht="23.25">
      <c r="A23" s="318"/>
      <c r="B23" s="272" t="s">
        <v>391</v>
      </c>
      <c r="C23" s="148">
        <f>SUM(C15:C22)</f>
        <v>200322.2</v>
      </c>
      <c r="D23" s="149"/>
      <c r="E23" s="150"/>
      <c r="F23" s="151">
        <f>SUM(F15:F22)</f>
        <v>200322.2</v>
      </c>
      <c r="G23" s="152"/>
    </row>
    <row r="24" spans="1:7" ht="26.25">
      <c r="A24" s="134"/>
      <c r="B24" s="171" t="s">
        <v>404</v>
      </c>
      <c r="C24" s="136"/>
      <c r="D24" s="137"/>
      <c r="E24" s="138"/>
      <c r="F24" s="139"/>
      <c r="G24" s="140"/>
    </row>
    <row r="25" spans="1:7" ht="22.5">
      <c r="A25" s="172">
        <v>1</v>
      </c>
      <c r="B25" s="105" t="s">
        <v>112</v>
      </c>
      <c r="C25" s="154">
        <v>1092500</v>
      </c>
      <c r="D25" s="173"/>
      <c r="E25" s="174"/>
      <c r="F25" s="175">
        <f>C25+D25-E25</f>
        <v>1092500</v>
      </c>
      <c r="G25" s="176"/>
    </row>
    <row r="26" spans="1:7" ht="22.5">
      <c r="A26" s="172">
        <v>2</v>
      </c>
      <c r="B26" s="104" t="s">
        <v>113</v>
      </c>
      <c r="C26" s="154">
        <v>5000</v>
      </c>
      <c r="D26" s="173"/>
      <c r="E26" s="174"/>
      <c r="F26" s="175">
        <f>C26+D26-E26</f>
        <v>5000</v>
      </c>
      <c r="G26" s="176"/>
    </row>
    <row r="27" spans="1:7" ht="22.5">
      <c r="A27" s="172">
        <v>3</v>
      </c>
      <c r="B27" s="177" t="s">
        <v>114</v>
      </c>
      <c r="C27" s="154">
        <v>10400.5</v>
      </c>
      <c r="D27" s="173"/>
      <c r="E27" s="174"/>
      <c r="F27" s="175">
        <f>SUM(C27:E27)</f>
        <v>10400.5</v>
      </c>
      <c r="G27" s="178"/>
    </row>
    <row r="28" spans="1:7" ht="22.5">
      <c r="A28" s="172">
        <v>4</v>
      </c>
      <c r="B28" s="179" t="s">
        <v>115</v>
      </c>
      <c r="C28" s="180">
        <v>10780</v>
      </c>
      <c r="D28" s="173"/>
      <c r="E28" s="174"/>
      <c r="F28" s="175">
        <f>C28+D28-E28</f>
        <v>10780</v>
      </c>
      <c r="G28" s="176"/>
    </row>
    <row r="29" spans="1:7" ht="22.5">
      <c r="A29" s="172">
        <v>5</v>
      </c>
      <c r="B29" s="181" t="s">
        <v>116</v>
      </c>
      <c r="C29" s="154">
        <v>9380</v>
      </c>
      <c r="D29" s="173"/>
      <c r="E29" s="174"/>
      <c r="F29" s="175">
        <f>SUM(C29:E29)</f>
        <v>9380</v>
      </c>
      <c r="G29" s="178"/>
    </row>
    <row r="30" spans="1:7" ht="22.5">
      <c r="A30" s="172">
        <v>6</v>
      </c>
      <c r="B30" s="179" t="s">
        <v>117</v>
      </c>
      <c r="C30" s="154">
        <v>21070</v>
      </c>
      <c r="D30" s="173"/>
      <c r="E30" s="174"/>
      <c r="F30" s="175">
        <f>C30+D30-E30</f>
        <v>21070</v>
      </c>
      <c r="G30" s="176"/>
    </row>
    <row r="31" spans="1:7" ht="22.5">
      <c r="A31" s="172">
        <v>7</v>
      </c>
      <c r="B31" s="117" t="s">
        <v>118</v>
      </c>
      <c r="C31" s="154">
        <v>56640</v>
      </c>
      <c r="D31" s="173"/>
      <c r="E31" s="174"/>
      <c r="F31" s="175">
        <f aca="true" t="shared" si="1" ref="F31:F50">SUM(C31:E31)</f>
        <v>56640</v>
      </c>
      <c r="G31" s="178"/>
    </row>
    <row r="32" spans="1:7" ht="22.5">
      <c r="A32" s="172">
        <v>8</v>
      </c>
      <c r="B32" s="153" t="s">
        <v>119</v>
      </c>
      <c r="C32" s="154">
        <v>45166</v>
      </c>
      <c r="D32" s="173"/>
      <c r="E32" s="174"/>
      <c r="F32" s="175">
        <f t="shared" si="1"/>
        <v>45166</v>
      </c>
      <c r="G32" s="176"/>
    </row>
    <row r="33" spans="1:7" ht="22.5">
      <c r="A33" s="172">
        <v>9</v>
      </c>
      <c r="B33" s="182" t="s">
        <v>120</v>
      </c>
      <c r="C33" s="183">
        <v>21070</v>
      </c>
      <c r="D33" s="184"/>
      <c r="E33" s="185"/>
      <c r="F33" s="186">
        <f t="shared" si="1"/>
        <v>21070</v>
      </c>
      <c r="G33" s="187"/>
    </row>
    <row r="34" spans="1:7" ht="22.5">
      <c r="A34" s="172">
        <v>10</v>
      </c>
      <c r="B34" s="188" t="s">
        <v>121</v>
      </c>
      <c r="C34" s="154">
        <v>93230</v>
      </c>
      <c r="D34" s="189"/>
      <c r="E34" s="153"/>
      <c r="F34" s="190">
        <f t="shared" si="1"/>
        <v>93230</v>
      </c>
      <c r="G34" s="191"/>
    </row>
    <row r="35" spans="1:7" ht="22.5">
      <c r="A35" s="172">
        <v>11</v>
      </c>
      <c r="B35" s="192" t="s">
        <v>122</v>
      </c>
      <c r="C35" s="154">
        <v>15000</v>
      </c>
      <c r="D35" s="193"/>
      <c r="E35" s="153"/>
      <c r="F35" s="190">
        <f t="shared" si="1"/>
        <v>15000</v>
      </c>
      <c r="G35" s="191"/>
    </row>
    <row r="36" spans="1:7" ht="22.5">
      <c r="A36" s="172">
        <v>12</v>
      </c>
      <c r="B36" s="192" t="s">
        <v>123</v>
      </c>
      <c r="C36" s="154">
        <v>25200</v>
      </c>
      <c r="D36" s="193"/>
      <c r="E36" s="153"/>
      <c r="F36" s="190">
        <f t="shared" si="1"/>
        <v>25200</v>
      </c>
      <c r="G36" s="191"/>
    </row>
    <row r="37" spans="1:7" ht="22.5">
      <c r="A37" s="172">
        <v>13</v>
      </c>
      <c r="B37" s="192" t="s">
        <v>124</v>
      </c>
      <c r="C37" s="154">
        <v>600</v>
      </c>
      <c r="D37" s="189"/>
      <c r="E37" s="174"/>
      <c r="F37" s="175">
        <f t="shared" si="1"/>
        <v>600</v>
      </c>
      <c r="G37" s="194"/>
    </row>
    <row r="38" spans="1:7" ht="22.5">
      <c r="A38" s="172">
        <v>14</v>
      </c>
      <c r="B38" s="192" t="s">
        <v>125</v>
      </c>
      <c r="C38" s="154">
        <v>3300</v>
      </c>
      <c r="D38" s="189"/>
      <c r="E38" s="174"/>
      <c r="F38" s="175">
        <f t="shared" si="1"/>
        <v>3300</v>
      </c>
      <c r="G38" s="195"/>
    </row>
    <row r="39" spans="1:7" ht="22.5">
      <c r="A39" s="172">
        <v>15</v>
      </c>
      <c r="B39" s="182" t="s">
        <v>126</v>
      </c>
      <c r="C39" s="154">
        <v>30380</v>
      </c>
      <c r="D39" s="196"/>
      <c r="E39" s="197"/>
      <c r="F39" s="190">
        <f t="shared" si="1"/>
        <v>30380</v>
      </c>
      <c r="G39" s="198"/>
    </row>
    <row r="40" spans="1:7" ht="22.5">
      <c r="A40" s="172">
        <v>16</v>
      </c>
      <c r="B40" s="182" t="s">
        <v>126</v>
      </c>
      <c r="C40" s="154">
        <v>20540</v>
      </c>
      <c r="D40" s="199"/>
      <c r="E40" s="197"/>
      <c r="F40" s="190">
        <f t="shared" si="1"/>
        <v>20540</v>
      </c>
      <c r="G40" s="198"/>
    </row>
    <row r="41" spans="1:7" ht="22.5">
      <c r="A41" s="172">
        <v>17</v>
      </c>
      <c r="B41" s="182" t="s">
        <v>127</v>
      </c>
      <c r="C41" s="154">
        <v>23472</v>
      </c>
      <c r="D41" s="199"/>
      <c r="E41" s="197"/>
      <c r="F41" s="190">
        <f t="shared" si="1"/>
        <v>23472</v>
      </c>
      <c r="G41" s="198"/>
    </row>
    <row r="42" spans="1:7" ht="22.5">
      <c r="A42" s="172">
        <v>18</v>
      </c>
      <c r="B42" s="117" t="s">
        <v>127</v>
      </c>
      <c r="C42" s="200">
        <v>8946</v>
      </c>
      <c r="D42" s="199"/>
      <c r="E42" s="197"/>
      <c r="F42" s="190">
        <f t="shared" si="1"/>
        <v>8946</v>
      </c>
      <c r="G42" s="198"/>
    </row>
    <row r="43" spans="1:7" ht="22.5">
      <c r="A43" s="172">
        <v>19</v>
      </c>
      <c r="B43" s="156" t="s">
        <v>49</v>
      </c>
      <c r="C43" s="201">
        <v>14058</v>
      </c>
      <c r="D43" s="196"/>
      <c r="E43" s="197"/>
      <c r="F43" s="190">
        <f t="shared" si="1"/>
        <v>14058</v>
      </c>
      <c r="G43" s="198"/>
    </row>
    <row r="44" spans="1:7" ht="22.5">
      <c r="A44" s="202">
        <v>20</v>
      </c>
      <c r="B44" s="203" t="s">
        <v>128</v>
      </c>
      <c r="C44" s="204">
        <v>34347</v>
      </c>
      <c r="D44" s="319"/>
      <c r="E44" s="206"/>
      <c r="F44" s="207">
        <f t="shared" si="1"/>
        <v>34347</v>
      </c>
      <c r="G44" s="208"/>
    </row>
    <row r="45" spans="1:7" ht="22.5">
      <c r="A45" s="128">
        <v>21</v>
      </c>
      <c r="B45" s="311" t="s">
        <v>129</v>
      </c>
      <c r="C45" s="129">
        <v>634000</v>
      </c>
      <c r="D45" s="312"/>
      <c r="E45" s="313"/>
      <c r="F45" s="314">
        <f t="shared" si="1"/>
        <v>634000</v>
      </c>
      <c r="G45" s="315"/>
    </row>
    <row r="46" spans="1:7" ht="22.5">
      <c r="A46" s="134">
        <v>22</v>
      </c>
      <c r="B46" s="209" t="s">
        <v>130</v>
      </c>
      <c r="C46" s="136">
        <v>5592500</v>
      </c>
      <c r="D46" s="210"/>
      <c r="E46" s="211"/>
      <c r="F46" s="186">
        <f t="shared" si="1"/>
        <v>5592500</v>
      </c>
      <c r="G46" s="212" t="s">
        <v>131</v>
      </c>
    </row>
    <row r="47" spans="1:7" ht="22.5">
      <c r="A47" s="172">
        <v>23</v>
      </c>
      <c r="B47" s="156" t="s">
        <v>132</v>
      </c>
      <c r="C47" s="154">
        <v>206420</v>
      </c>
      <c r="D47" s="189"/>
      <c r="E47" s="197"/>
      <c r="F47" s="186">
        <f t="shared" si="1"/>
        <v>206420</v>
      </c>
      <c r="G47" s="198" t="s">
        <v>131</v>
      </c>
    </row>
    <row r="48" spans="1:7" ht="22.5">
      <c r="A48" s="172">
        <v>24</v>
      </c>
      <c r="B48" s="213" t="s">
        <v>133</v>
      </c>
      <c r="C48" s="154">
        <v>6848</v>
      </c>
      <c r="D48" s="189"/>
      <c r="E48" s="197"/>
      <c r="F48" s="186">
        <f t="shared" si="1"/>
        <v>6848</v>
      </c>
      <c r="G48" s="214"/>
    </row>
    <row r="49" spans="1:7" ht="22.5">
      <c r="A49" s="172">
        <v>25</v>
      </c>
      <c r="B49" s="215" t="s">
        <v>134</v>
      </c>
      <c r="C49" s="216">
        <v>3789</v>
      </c>
      <c r="D49" s="189"/>
      <c r="E49" s="197"/>
      <c r="F49" s="186">
        <f t="shared" si="1"/>
        <v>3789</v>
      </c>
      <c r="G49" s="214"/>
    </row>
    <row r="50" spans="1:7" ht="22.5">
      <c r="A50" s="172">
        <v>26</v>
      </c>
      <c r="B50" s="141" t="s">
        <v>135</v>
      </c>
      <c r="C50" s="157">
        <v>60500</v>
      </c>
      <c r="D50" s="189"/>
      <c r="E50" s="197"/>
      <c r="F50" s="186">
        <f t="shared" si="1"/>
        <v>60500</v>
      </c>
      <c r="G50" s="214"/>
    </row>
    <row r="51" spans="1:7" ht="22.5">
      <c r="A51" s="172"/>
      <c r="B51" s="156" t="s">
        <v>136</v>
      </c>
      <c r="C51" s="157"/>
      <c r="D51" s="189"/>
      <c r="E51" s="197"/>
      <c r="F51" s="186"/>
      <c r="G51" s="214"/>
    </row>
    <row r="52" spans="1:7" ht="22.5">
      <c r="A52" s="172">
        <v>27</v>
      </c>
      <c r="B52" s="156" t="s">
        <v>137</v>
      </c>
      <c r="C52" s="157">
        <v>1200</v>
      </c>
      <c r="D52" s="189"/>
      <c r="E52" s="197"/>
      <c r="F52" s="186">
        <f>SUM(C52:E52)</f>
        <v>1200</v>
      </c>
      <c r="G52" s="214"/>
    </row>
    <row r="53" spans="1:7" ht="22.5">
      <c r="A53" s="172"/>
      <c r="B53" s="156" t="s">
        <v>138</v>
      </c>
      <c r="C53" s="157"/>
      <c r="D53" s="189"/>
      <c r="E53" s="197"/>
      <c r="F53" s="186"/>
      <c r="G53" s="214"/>
    </row>
    <row r="54" spans="1:7" ht="22.5">
      <c r="A54" s="172">
        <v>28</v>
      </c>
      <c r="B54" s="217" t="s">
        <v>139</v>
      </c>
      <c r="C54" s="218">
        <v>2541.5</v>
      </c>
      <c r="D54" s="189"/>
      <c r="E54" s="197"/>
      <c r="F54" s="186">
        <f aca="true" t="shared" si="2" ref="F54:F59">SUM(C54:E54)</f>
        <v>2541.5</v>
      </c>
      <c r="G54" s="214"/>
    </row>
    <row r="55" spans="1:7" ht="22.5">
      <c r="A55" s="172">
        <v>29</v>
      </c>
      <c r="B55" s="156" t="s">
        <v>114</v>
      </c>
      <c r="C55" s="157">
        <v>8960.5</v>
      </c>
      <c r="D55" s="189"/>
      <c r="E55" s="197"/>
      <c r="F55" s="186">
        <f t="shared" si="2"/>
        <v>8960.5</v>
      </c>
      <c r="G55" s="214"/>
    </row>
    <row r="56" spans="1:7" ht="22.5">
      <c r="A56" s="172">
        <v>30</v>
      </c>
      <c r="B56" s="217" t="s">
        <v>140</v>
      </c>
      <c r="C56" s="218">
        <v>1167.5</v>
      </c>
      <c r="D56" s="189"/>
      <c r="E56" s="197"/>
      <c r="F56" s="186">
        <f t="shared" si="2"/>
        <v>1167.5</v>
      </c>
      <c r="G56" s="214"/>
    </row>
    <row r="57" spans="1:7" ht="22.5">
      <c r="A57" s="172">
        <v>31</v>
      </c>
      <c r="B57" s="219" t="s">
        <v>140</v>
      </c>
      <c r="C57" s="190">
        <v>2133.5</v>
      </c>
      <c r="D57" s="189"/>
      <c r="E57" s="197"/>
      <c r="F57" s="154">
        <f t="shared" si="2"/>
        <v>2133.5</v>
      </c>
      <c r="G57" s="214"/>
    </row>
    <row r="58" spans="1:7" ht="22.5">
      <c r="A58" s="172">
        <v>32</v>
      </c>
      <c r="B58" s="156" t="s">
        <v>140</v>
      </c>
      <c r="C58" s="157">
        <v>2624.5</v>
      </c>
      <c r="D58" s="189"/>
      <c r="E58" s="197"/>
      <c r="F58" s="186">
        <f t="shared" si="2"/>
        <v>2624.5</v>
      </c>
      <c r="G58" s="214"/>
    </row>
    <row r="59" spans="1:7" ht="22.5">
      <c r="A59" s="172">
        <v>33</v>
      </c>
      <c r="B59" s="220" t="s">
        <v>141</v>
      </c>
      <c r="C59" s="136">
        <v>97000</v>
      </c>
      <c r="D59" s="189"/>
      <c r="E59" s="197"/>
      <c r="F59" s="186">
        <f t="shared" si="2"/>
        <v>97000</v>
      </c>
      <c r="G59" s="214"/>
    </row>
    <row r="60" spans="1:7" ht="22.5">
      <c r="A60" s="172"/>
      <c r="B60" s="141" t="s">
        <v>142</v>
      </c>
      <c r="C60" s="154"/>
      <c r="D60" s="189"/>
      <c r="E60" s="197"/>
      <c r="F60" s="186"/>
      <c r="G60" s="214"/>
    </row>
    <row r="61" spans="1:7" ht="22.5">
      <c r="A61" s="172">
        <v>34</v>
      </c>
      <c r="B61" s="141" t="s">
        <v>229</v>
      </c>
      <c r="C61" s="154">
        <v>1284000</v>
      </c>
      <c r="D61" s="189"/>
      <c r="E61" s="197"/>
      <c r="F61" s="186">
        <f>SUM(C61:E61)</f>
        <v>1284000</v>
      </c>
      <c r="G61" s="214"/>
    </row>
    <row r="62" spans="1:7" ht="22.5">
      <c r="A62" s="172"/>
      <c r="B62" s="141" t="s">
        <v>230</v>
      </c>
      <c r="D62" s="189"/>
      <c r="E62" s="197"/>
      <c r="F62" s="186"/>
      <c r="G62" s="214"/>
    </row>
    <row r="63" spans="1:7" ht="22.5">
      <c r="A63" s="172">
        <v>35</v>
      </c>
      <c r="B63" s="141" t="s">
        <v>231</v>
      </c>
      <c r="C63" s="154">
        <v>1360000</v>
      </c>
      <c r="D63" s="189"/>
      <c r="E63" s="197"/>
      <c r="F63" s="186">
        <f>SUM(C63:E63)</f>
        <v>1360000</v>
      </c>
      <c r="G63" s="214"/>
    </row>
    <row r="64" spans="1:7" ht="22.5">
      <c r="A64" s="172"/>
      <c r="B64" s="141" t="s">
        <v>232</v>
      </c>
      <c r="C64" s="154"/>
      <c r="D64" s="189"/>
      <c r="E64" s="197"/>
      <c r="F64" s="186"/>
      <c r="G64" s="214"/>
    </row>
    <row r="65" spans="1:7" ht="22.5">
      <c r="A65" s="172">
        <v>36</v>
      </c>
      <c r="B65" s="141" t="s">
        <v>233</v>
      </c>
      <c r="C65" s="154">
        <v>480000</v>
      </c>
      <c r="D65" s="189"/>
      <c r="E65" s="197"/>
      <c r="F65" s="186">
        <f>SUM(C65:E65)</f>
        <v>480000</v>
      </c>
      <c r="G65" s="214"/>
    </row>
    <row r="66" spans="1:7" ht="22.5">
      <c r="A66" s="202"/>
      <c r="B66" s="227" t="s">
        <v>234</v>
      </c>
      <c r="C66" s="204"/>
      <c r="D66" s="205"/>
      <c r="E66" s="206"/>
      <c r="F66" s="207"/>
      <c r="G66" s="228"/>
    </row>
    <row r="67" spans="1:7" ht="22.5">
      <c r="A67" s="128">
        <v>37</v>
      </c>
      <c r="B67" s="316" t="s">
        <v>235</v>
      </c>
      <c r="C67" s="129">
        <v>80000</v>
      </c>
      <c r="D67" s="312"/>
      <c r="E67" s="313"/>
      <c r="F67" s="314">
        <f>SUM(C67:E67)</f>
        <v>80000</v>
      </c>
      <c r="G67" s="317"/>
    </row>
    <row r="68" spans="1:7" ht="22.5">
      <c r="A68" s="134">
        <v>38</v>
      </c>
      <c r="B68" s="220" t="s">
        <v>236</v>
      </c>
      <c r="C68" s="136">
        <v>265000</v>
      </c>
      <c r="D68" s="184"/>
      <c r="E68" s="211"/>
      <c r="F68" s="186">
        <f>SUM(C68:E68)</f>
        <v>265000</v>
      </c>
      <c r="G68" s="229"/>
    </row>
    <row r="69" spans="1:7" ht="22.5">
      <c r="A69" s="172"/>
      <c r="B69" s="141" t="s">
        <v>242</v>
      </c>
      <c r="C69" s="230"/>
      <c r="D69" s="189"/>
      <c r="E69" s="197"/>
      <c r="F69" s="186"/>
      <c r="G69" s="214"/>
    </row>
    <row r="70" spans="1:7" ht="22.5">
      <c r="A70" s="172">
        <v>39</v>
      </c>
      <c r="B70" s="220" t="s">
        <v>243</v>
      </c>
      <c r="C70" s="136">
        <v>100000</v>
      </c>
      <c r="D70" s="189"/>
      <c r="E70" s="197"/>
      <c r="F70" s="186">
        <f>SUM(C70:E70)</f>
        <v>100000</v>
      </c>
      <c r="G70" s="214"/>
    </row>
    <row r="71" spans="1:7" ht="22.5">
      <c r="A71" s="172"/>
      <c r="B71" s="141" t="s">
        <v>54</v>
      </c>
      <c r="C71" s="154"/>
      <c r="D71" s="189"/>
      <c r="E71" s="197"/>
      <c r="F71" s="186"/>
      <c r="G71" s="214"/>
    </row>
    <row r="72" spans="1:7" ht="22.5">
      <c r="A72" s="172">
        <v>40</v>
      </c>
      <c r="B72" s="141" t="s">
        <v>244</v>
      </c>
      <c r="C72" s="154">
        <v>344000</v>
      </c>
      <c r="D72" s="189"/>
      <c r="E72" s="197"/>
      <c r="F72" s="186">
        <f>SUM(C72:E72)</f>
        <v>344000</v>
      </c>
      <c r="G72" s="214"/>
    </row>
    <row r="73" spans="1:7" ht="22.5">
      <c r="A73" s="172"/>
      <c r="B73" s="141" t="s">
        <v>245</v>
      </c>
      <c r="D73" s="189"/>
      <c r="E73" s="197"/>
      <c r="F73" s="186"/>
      <c r="G73" s="214"/>
    </row>
    <row r="74" spans="1:7" ht="22.5">
      <c r="A74" s="172">
        <v>41</v>
      </c>
      <c r="B74" s="141" t="s">
        <v>246</v>
      </c>
      <c r="C74" s="154">
        <v>153000</v>
      </c>
      <c r="D74" s="189"/>
      <c r="E74" s="197"/>
      <c r="F74" s="186">
        <f>SUM(C74:E74)</f>
        <v>153000</v>
      </c>
      <c r="G74" s="214"/>
    </row>
    <row r="75" spans="1:7" ht="22.5">
      <c r="A75" s="172"/>
      <c r="B75" s="141" t="s">
        <v>247</v>
      </c>
      <c r="C75" s="154"/>
      <c r="D75" s="189"/>
      <c r="E75" s="197"/>
      <c r="F75" s="186"/>
      <c r="G75" s="214"/>
    </row>
    <row r="76" spans="1:7" ht="22.5">
      <c r="A76" s="172">
        <v>42</v>
      </c>
      <c r="B76" s="141" t="s">
        <v>248</v>
      </c>
      <c r="C76" s="154">
        <v>435000</v>
      </c>
      <c r="D76" s="189"/>
      <c r="E76" s="197"/>
      <c r="F76" s="186">
        <f>SUM(C76:E76)</f>
        <v>435000</v>
      </c>
      <c r="G76" s="214"/>
    </row>
    <row r="77" spans="1:7" ht="22.5">
      <c r="A77" s="172">
        <v>43</v>
      </c>
      <c r="B77" s="222" t="s">
        <v>249</v>
      </c>
      <c r="C77" s="216">
        <v>539000</v>
      </c>
      <c r="D77" s="189"/>
      <c r="E77" s="197"/>
      <c r="F77" s="190">
        <f>SUM(C77:E77)</f>
        <v>539000</v>
      </c>
      <c r="G77" s="214"/>
    </row>
    <row r="78" spans="1:7" ht="22.5">
      <c r="A78" s="221">
        <v>44</v>
      </c>
      <c r="B78" s="141" t="s">
        <v>250</v>
      </c>
      <c r="C78" s="154">
        <v>4329000</v>
      </c>
      <c r="D78" s="223"/>
      <c r="E78" s="224"/>
      <c r="F78" s="190">
        <f>SUM(C78:E78)</f>
        <v>4329000</v>
      </c>
      <c r="G78" s="226" t="s">
        <v>131</v>
      </c>
    </row>
    <row r="79" spans="1:7" ht="22.5">
      <c r="A79" s="221"/>
      <c r="B79" s="141" t="s">
        <v>251</v>
      </c>
      <c r="C79" s="154"/>
      <c r="D79" s="223"/>
      <c r="E79" s="224"/>
      <c r="F79" s="190"/>
      <c r="G79" s="226"/>
    </row>
    <row r="80" spans="1:7" ht="22.5">
      <c r="A80" s="221">
        <v>45</v>
      </c>
      <c r="B80" s="220" t="s">
        <v>252</v>
      </c>
      <c r="C80" s="154">
        <v>3440000</v>
      </c>
      <c r="D80" s="223"/>
      <c r="E80" s="224"/>
      <c r="F80" s="190">
        <f>SUM(C80:E80)</f>
        <v>3440000</v>
      </c>
      <c r="G80" s="226" t="s">
        <v>131</v>
      </c>
    </row>
    <row r="81" spans="1:7" ht="22.5">
      <c r="A81" s="221"/>
      <c r="B81" s="141" t="s">
        <v>253</v>
      </c>
      <c r="D81" s="223"/>
      <c r="E81" s="224"/>
      <c r="F81" s="190"/>
      <c r="G81" s="226"/>
    </row>
    <row r="82" spans="1:7" ht="22.5">
      <c r="A82" s="221">
        <v>46</v>
      </c>
      <c r="B82" s="141" t="s">
        <v>254</v>
      </c>
      <c r="C82" s="154">
        <v>2621000</v>
      </c>
      <c r="D82" s="223"/>
      <c r="E82" s="224"/>
      <c r="F82" s="190">
        <f>SUM(C82:E82)</f>
        <v>2621000</v>
      </c>
      <c r="G82" s="226" t="s">
        <v>131</v>
      </c>
    </row>
    <row r="83" spans="1:7" ht="22.5">
      <c r="A83" s="221"/>
      <c r="B83" s="141" t="s">
        <v>255</v>
      </c>
      <c r="C83" s="154"/>
      <c r="D83" s="223"/>
      <c r="E83" s="224"/>
      <c r="F83" s="190"/>
      <c r="G83" s="226"/>
    </row>
    <row r="84" spans="1:7" ht="22.5">
      <c r="A84" s="221">
        <v>47</v>
      </c>
      <c r="B84" s="141" t="s">
        <v>256</v>
      </c>
      <c r="C84" s="154">
        <v>965000</v>
      </c>
      <c r="D84" s="223"/>
      <c r="E84" s="224"/>
      <c r="F84" s="190">
        <f>SUM(C84:E84)</f>
        <v>965000</v>
      </c>
      <c r="G84" s="226" t="s">
        <v>131</v>
      </c>
    </row>
    <row r="85" spans="1:7" ht="22.5">
      <c r="A85" s="221"/>
      <c r="B85" s="141" t="s">
        <v>257</v>
      </c>
      <c r="C85" s="154"/>
      <c r="D85" s="223"/>
      <c r="E85" s="224"/>
      <c r="F85" s="190"/>
      <c r="G85" s="226"/>
    </row>
    <row r="86" spans="1:7" ht="22.5">
      <c r="A86" s="221">
        <v>48</v>
      </c>
      <c r="B86" s="141" t="s">
        <v>258</v>
      </c>
      <c r="C86" s="154">
        <v>1297000</v>
      </c>
      <c r="D86" s="223"/>
      <c r="E86" s="224"/>
      <c r="F86" s="190">
        <f>SUM(C86:E86)</f>
        <v>1297000</v>
      </c>
      <c r="G86" s="226" t="s">
        <v>131</v>
      </c>
    </row>
    <row r="87" spans="1:7" ht="22.5">
      <c r="A87" s="221"/>
      <c r="B87" s="141" t="s">
        <v>259</v>
      </c>
      <c r="C87" s="154"/>
      <c r="D87" s="223"/>
      <c r="E87" s="224"/>
      <c r="F87" s="190"/>
      <c r="G87" s="226"/>
    </row>
    <row r="88" spans="1:7" ht="22.5">
      <c r="A88" s="202">
        <v>49</v>
      </c>
      <c r="B88" s="227" t="s">
        <v>260</v>
      </c>
      <c r="C88" s="204">
        <v>342860</v>
      </c>
      <c r="D88" s="205"/>
      <c r="E88" s="206"/>
      <c r="F88" s="207">
        <f>SUM(C88:E88)</f>
        <v>342860</v>
      </c>
      <c r="G88" s="228" t="s">
        <v>131</v>
      </c>
    </row>
    <row r="89" spans="1:7" ht="22.5">
      <c r="A89" s="164">
        <v>50</v>
      </c>
      <c r="B89" s="220" t="s">
        <v>261</v>
      </c>
      <c r="C89" s="136">
        <v>79080</v>
      </c>
      <c r="D89" s="231"/>
      <c r="E89" s="232"/>
      <c r="F89" s="186">
        <f>SUM(C89:E89)</f>
        <v>79080</v>
      </c>
      <c r="G89" s="233"/>
    </row>
    <row r="90" spans="1:7" ht="22.5">
      <c r="A90" s="221"/>
      <c r="B90" s="141" t="s">
        <v>262</v>
      </c>
      <c r="C90" s="154"/>
      <c r="D90" s="223"/>
      <c r="E90" s="224"/>
      <c r="F90" s="190"/>
      <c r="G90" s="226"/>
    </row>
    <row r="91" spans="1:7" ht="22.5">
      <c r="A91" s="221">
        <v>51</v>
      </c>
      <c r="B91" s="141" t="s">
        <v>263</v>
      </c>
      <c r="C91" s="154">
        <v>240000</v>
      </c>
      <c r="D91" s="223"/>
      <c r="E91" s="224"/>
      <c r="F91" s="190">
        <f>SUM(C91:E91)</f>
        <v>240000</v>
      </c>
      <c r="G91" s="226"/>
    </row>
    <row r="92" spans="1:7" ht="22.5">
      <c r="A92" s="221">
        <v>53</v>
      </c>
      <c r="B92" s="141" t="s">
        <v>264</v>
      </c>
      <c r="C92" s="154">
        <v>260400</v>
      </c>
      <c r="D92" s="223"/>
      <c r="E92" s="224"/>
      <c r="F92" s="190">
        <f>SUM(C92:E92)</f>
        <v>260400</v>
      </c>
      <c r="G92" s="226"/>
    </row>
    <row r="93" spans="1:7" ht="22.5">
      <c r="A93" s="221"/>
      <c r="B93" s="141" t="s">
        <v>265</v>
      </c>
      <c r="D93" s="223"/>
      <c r="E93" s="224"/>
      <c r="F93" s="190"/>
      <c r="G93" s="226"/>
    </row>
    <row r="94" spans="1:7" ht="22.5">
      <c r="A94" s="221">
        <v>54</v>
      </c>
      <c r="B94" s="141" t="s">
        <v>266</v>
      </c>
      <c r="C94" s="154">
        <v>114000</v>
      </c>
      <c r="D94" s="223"/>
      <c r="E94" s="224"/>
      <c r="F94" s="190">
        <f>SUM(C94:E94)</f>
        <v>114000</v>
      </c>
      <c r="G94" s="226"/>
    </row>
    <row r="95" spans="1:7" ht="22.5">
      <c r="A95" s="221"/>
      <c r="B95" s="141" t="s">
        <v>267</v>
      </c>
      <c r="D95" s="223"/>
      <c r="E95" s="224"/>
      <c r="F95" s="190"/>
      <c r="G95" s="226"/>
    </row>
    <row r="96" spans="1:7" ht="22.5">
      <c r="A96" s="199">
        <v>55</v>
      </c>
      <c r="B96" s="234" t="s">
        <v>268</v>
      </c>
      <c r="C96" s="154">
        <v>105000</v>
      </c>
      <c r="D96" s="223"/>
      <c r="E96" s="224"/>
      <c r="F96" s="190">
        <f>SUM(C96:E96)</f>
        <v>105000</v>
      </c>
      <c r="G96" s="226"/>
    </row>
    <row r="97" spans="1:7" ht="22.5">
      <c r="A97" s="221"/>
      <c r="B97" s="141" t="s">
        <v>269</v>
      </c>
      <c r="C97" s="154"/>
      <c r="D97" s="223"/>
      <c r="E97" s="224"/>
      <c r="F97" s="190"/>
      <c r="G97" s="226"/>
    </row>
    <row r="98" spans="1:7" ht="22.5">
      <c r="A98" s="221">
        <v>56</v>
      </c>
      <c r="B98" s="235" t="s">
        <v>270</v>
      </c>
      <c r="C98" s="154">
        <v>507500</v>
      </c>
      <c r="D98" s="223"/>
      <c r="E98" s="224"/>
      <c r="F98" s="190">
        <f>SUM(C98:E98)</f>
        <v>507500</v>
      </c>
      <c r="G98" s="226"/>
    </row>
    <row r="99" spans="1:7" ht="22.5">
      <c r="A99" s="221"/>
      <c r="B99" s="234" t="s">
        <v>271</v>
      </c>
      <c r="C99" s="154"/>
      <c r="D99" s="223"/>
      <c r="E99" s="224"/>
      <c r="F99" s="190"/>
      <c r="G99" s="226"/>
    </row>
    <row r="100" spans="1:7" ht="22.5">
      <c r="A100" s="221">
        <v>57</v>
      </c>
      <c r="B100" s="141" t="s">
        <v>272</v>
      </c>
      <c r="C100" s="154">
        <v>336000</v>
      </c>
      <c r="D100" s="223"/>
      <c r="E100" s="224"/>
      <c r="F100" s="190">
        <f>SUM(C100:E100)</f>
        <v>336000</v>
      </c>
      <c r="G100" s="226"/>
    </row>
    <row r="101" spans="1:7" ht="22.5">
      <c r="A101" s="221"/>
      <c r="B101" s="141" t="s">
        <v>273</v>
      </c>
      <c r="C101" s="154"/>
      <c r="D101" s="223"/>
      <c r="E101" s="224"/>
      <c r="F101" s="190"/>
      <c r="G101" s="226"/>
    </row>
    <row r="102" spans="1:7" ht="22.5">
      <c r="A102" s="221">
        <v>58</v>
      </c>
      <c r="B102" s="141" t="s">
        <v>274</v>
      </c>
      <c r="C102" s="154">
        <v>2980000</v>
      </c>
      <c r="D102" s="223"/>
      <c r="E102" s="224"/>
      <c r="F102" s="190">
        <f>SUM(C102:E102)</f>
        <v>2980000</v>
      </c>
      <c r="G102" s="226"/>
    </row>
    <row r="103" spans="1:7" ht="22.5">
      <c r="A103" s="221">
        <v>59</v>
      </c>
      <c r="B103" s="236" t="s">
        <v>275</v>
      </c>
      <c r="C103" s="216"/>
      <c r="D103" s="237"/>
      <c r="E103" s="224"/>
      <c r="F103" s="225"/>
      <c r="G103" s="226"/>
    </row>
    <row r="104" spans="1:7" ht="22.5">
      <c r="A104" s="221"/>
      <c r="B104" s="236" t="s">
        <v>276</v>
      </c>
      <c r="C104" s="216"/>
      <c r="D104" s="237">
        <v>11023269</v>
      </c>
      <c r="E104" s="224"/>
      <c r="F104" s="225">
        <f>SUM(D104:E104)</f>
        <v>11023269</v>
      </c>
      <c r="G104" s="226"/>
    </row>
    <row r="105" spans="1:7" ht="22.5">
      <c r="A105" s="221">
        <v>60</v>
      </c>
      <c r="B105" s="236" t="s">
        <v>277</v>
      </c>
      <c r="C105" s="216"/>
      <c r="D105" s="238">
        <v>300000</v>
      </c>
      <c r="E105" s="224"/>
      <c r="F105" s="225">
        <f>SUM(D105:E105)</f>
        <v>300000</v>
      </c>
      <c r="G105" s="226"/>
    </row>
    <row r="106" spans="1:7" ht="22.5">
      <c r="A106" s="221"/>
      <c r="B106" s="236" t="s">
        <v>278</v>
      </c>
      <c r="C106" s="216"/>
      <c r="D106" s="237"/>
      <c r="E106" s="224"/>
      <c r="F106" s="225"/>
      <c r="G106" s="226"/>
    </row>
    <row r="107" spans="1:7" ht="22.5">
      <c r="A107" s="221">
        <v>61</v>
      </c>
      <c r="B107" s="236" t="s">
        <v>279</v>
      </c>
      <c r="C107" s="216"/>
      <c r="D107" s="237">
        <v>1900000</v>
      </c>
      <c r="E107" s="224"/>
      <c r="F107" s="225">
        <f>SUM(D107:E107)</f>
        <v>1900000</v>
      </c>
      <c r="G107" s="226"/>
    </row>
    <row r="108" spans="1:7" ht="22.5">
      <c r="A108" s="221"/>
      <c r="B108" s="236" t="s">
        <v>280</v>
      </c>
      <c r="C108" s="216"/>
      <c r="D108" s="237"/>
      <c r="E108" s="224"/>
      <c r="F108" s="225"/>
      <c r="G108" s="226"/>
    </row>
    <row r="109" spans="1:7" ht="22.5">
      <c r="A109" s="221">
        <v>62</v>
      </c>
      <c r="B109" s="239" t="s">
        <v>281</v>
      </c>
      <c r="C109" s="216"/>
      <c r="D109" s="237">
        <v>473000</v>
      </c>
      <c r="E109" s="224"/>
      <c r="F109" s="225">
        <f>SUM(D109:E109)</f>
        <v>473000</v>
      </c>
      <c r="G109" s="226"/>
    </row>
    <row r="110" spans="1:7" ht="22.5">
      <c r="A110" s="202"/>
      <c r="B110" s="227" t="s">
        <v>282</v>
      </c>
      <c r="C110" s="204"/>
      <c r="D110" s="205"/>
      <c r="E110" s="206"/>
      <c r="F110" s="207"/>
      <c r="G110" s="228"/>
    </row>
    <row r="111" spans="1:7" ht="22.5">
      <c r="A111" s="164">
        <v>63</v>
      </c>
      <c r="B111" s="240" t="s">
        <v>283</v>
      </c>
      <c r="C111" s="142"/>
      <c r="D111" s="143">
        <v>342000</v>
      </c>
      <c r="E111" s="232"/>
      <c r="F111" s="241">
        <f>SUM(D111:E111)</f>
        <v>342000</v>
      </c>
      <c r="G111" s="233"/>
    </row>
    <row r="112" spans="1:7" ht="22.5">
      <c r="A112" s="221"/>
      <c r="B112" s="242" t="s">
        <v>284</v>
      </c>
      <c r="C112" s="216"/>
      <c r="D112" s="237"/>
      <c r="E112" s="224"/>
      <c r="F112" s="225"/>
      <c r="G112" s="226"/>
    </row>
    <row r="113" spans="1:7" ht="22.5">
      <c r="A113" s="172">
        <v>64</v>
      </c>
      <c r="B113" s="141" t="s">
        <v>285</v>
      </c>
      <c r="C113" s="154">
        <v>1200000</v>
      </c>
      <c r="D113" s="189"/>
      <c r="E113" s="197"/>
      <c r="F113" s="190">
        <f>SUM(C113:E113)</f>
        <v>1200000</v>
      </c>
      <c r="G113" s="214"/>
    </row>
    <row r="114" spans="1:7" ht="22.5">
      <c r="A114" s="221"/>
      <c r="B114" s="360"/>
      <c r="C114" s="216"/>
      <c r="D114" s="223"/>
      <c r="E114" s="361"/>
      <c r="F114" s="216"/>
      <c r="G114" s="226"/>
    </row>
    <row r="115" spans="1:7" ht="23.25">
      <c r="A115" s="221"/>
      <c r="B115" s="243"/>
      <c r="C115" s="246"/>
      <c r="D115" s="143"/>
      <c r="E115" s="247"/>
      <c r="F115" s="145"/>
      <c r="G115" s="233"/>
    </row>
    <row r="116" spans="1:7" ht="23.25">
      <c r="A116" s="172"/>
      <c r="B116" s="147" t="s">
        <v>391</v>
      </c>
      <c r="C116" s="248">
        <f>SUM(C25:C115)</f>
        <v>32017604</v>
      </c>
      <c r="D116" s="149">
        <f>SUM(D25:D115)</f>
        <v>14038269</v>
      </c>
      <c r="E116" s="249"/>
      <c r="F116" s="151">
        <f>SUM(F25:F115)</f>
        <v>46055873</v>
      </c>
      <c r="G116" s="250"/>
    </row>
    <row r="117" spans="1:7" ht="26.25">
      <c r="A117" s="172"/>
      <c r="B117" s="135" t="s">
        <v>405</v>
      </c>
      <c r="C117" s="251"/>
      <c r="D117" s="137"/>
      <c r="E117" s="185"/>
      <c r="F117" s="139"/>
      <c r="G117" s="252"/>
    </row>
    <row r="118" spans="1:7" ht="22.5">
      <c r="A118" s="172">
        <v>1</v>
      </c>
      <c r="B118" s="217" t="s">
        <v>287</v>
      </c>
      <c r="C118" s="253">
        <v>224788.4</v>
      </c>
      <c r="D118" s="173"/>
      <c r="E118" s="174"/>
      <c r="F118" s="175">
        <f>C118+D118-E118</f>
        <v>224788.4</v>
      </c>
      <c r="G118" s="178" t="s">
        <v>131</v>
      </c>
    </row>
    <row r="119" spans="1:7" ht="22.5">
      <c r="A119" s="172">
        <v>2</v>
      </c>
      <c r="B119" s="141" t="s">
        <v>50</v>
      </c>
      <c r="C119" s="157">
        <v>243514.55</v>
      </c>
      <c r="D119" s="173"/>
      <c r="E119" s="174"/>
      <c r="F119" s="175">
        <f>SUM(C119:E119)</f>
        <v>243514.55</v>
      </c>
      <c r="G119" s="178"/>
    </row>
    <row r="120" spans="1:7" ht="22.5">
      <c r="A120" s="172">
        <v>3</v>
      </c>
      <c r="B120" s="141" t="s">
        <v>288</v>
      </c>
      <c r="C120" s="154">
        <v>600000</v>
      </c>
      <c r="D120" s="173"/>
      <c r="E120" s="174"/>
      <c r="F120" s="175">
        <f>SUM(C120:E120)</f>
        <v>600000</v>
      </c>
      <c r="G120" s="178" t="s">
        <v>131</v>
      </c>
    </row>
    <row r="121" spans="1:7" ht="22.5">
      <c r="A121" s="172"/>
      <c r="B121" s="141" t="s">
        <v>289</v>
      </c>
      <c r="C121" s="154"/>
      <c r="D121" s="173"/>
      <c r="E121" s="174"/>
      <c r="F121" s="175"/>
      <c r="G121" s="178"/>
    </row>
    <row r="122" spans="1:7" ht="22.5">
      <c r="A122" s="172">
        <v>4</v>
      </c>
      <c r="B122" s="220" t="s">
        <v>290</v>
      </c>
      <c r="C122" s="136">
        <v>255625</v>
      </c>
      <c r="D122" s="173"/>
      <c r="E122" s="174"/>
      <c r="F122" s="175">
        <f>SUM(C122:E122)</f>
        <v>255625</v>
      </c>
      <c r="G122" s="178" t="s">
        <v>131</v>
      </c>
    </row>
    <row r="123" spans="1:7" ht="22.5">
      <c r="A123" s="172">
        <v>5</v>
      </c>
      <c r="B123" s="220" t="s">
        <v>291</v>
      </c>
      <c r="C123" s="154">
        <v>382848</v>
      </c>
      <c r="D123" s="173"/>
      <c r="E123" s="174"/>
      <c r="F123" s="175">
        <f>SUM(C123:E123)</f>
        <v>382848</v>
      </c>
      <c r="G123" s="178" t="s">
        <v>131</v>
      </c>
    </row>
    <row r="124" spans="1:7" ht="22.5">
      <c r="A124" s="172">
        <v>6</v>
      </c>
      <c r="B124" s="220" t="s">
        <v>292</v>
      </c>
      <c r="C124" s="154">
        <v>253000</v>
      </c>
      <c r="D124" s="173"/>
      <c r="E124" s="174"/>
      <c r="F124" s="175">
        <f>SUM(C124:E124)</f>
        <v>253000</v>
      </c>
      <c r="G124" s="178"/>
    </row>
    <row r="125" spans="1:7" ht="22.5">
      <c r="A125" s="172">
        <v>7</v>
      </c>
      <c r="B125" s="254" t="s">
        <v>293</v>
      </c>
      <c r="C125" s="216">
        <v>344500</v>
      </c>
      <c r="D125" s="173"/>
      <c r="E125" s="174"/>
      <c r="F125" s="175">
        <f>SUM(C125:E125)</f>
        <v>344500</v>
      </c>
      <c r="G125" s="178"/>
    </row>
    <row r="126" spans="1:7" ht="22.5">
      <c r="A126" s="172">
        <v>8</v>
      </c>
      <c r="B126" s="255" t="s">
        <v>294</v>
      </c>
      <c r="C126" s="154">
        <v>226080</v>
      </c>
      <c r="D126" s="173"/>
      <c r="E126" s="174"/>
      <c r="F126" s="175">
        <f>SUM(C126:E126)</f>
        <v>226080</v>
      </c>
      <c r="G126" s="178"/>
    </row>
    <row r="127" spans="1:7" ht="22.5">
      <c r="A127" s="172"/>
      <c r="B127" s="117"/>
      <c r="C127" s="153"/>
      <c r="D127" s="153"/>
      <c r="E127" s="153"/>
      <c r="F127" s="153"/>
      <c r="G127" s="178"/>
    </row>
    <row r="128" spans="1:7" ht="23.25">
      <c r="A128" s="172"/>
      <c r="B128" s="147" t="s">
        <v>391</v>
      </c>
      <c r="C128" s="148">
        <f>SUM(C118:C127)</f>
        <v>2530355.95</v>
      </c>
      <c r="D128" s="149">
        <f>SUM(D118:D128)</f>
        <v>0</v>
      </c>
      <c r="E128" s="256"/>
      <c r="F128" s="151">
        <f>SUM(F118:F127)</f>
        <v>2530355.95</v>
      </c>
      <c r="G128" s="152"/>
    </row>
    <row r="129" spans="1:7" ht="26.25">
      <c r="A129" s="172"/>
      <c r="B129" s="135" t="s">
        <v>52</v>
      </c>
      <c r="C129" s="251"/>
      <c r="D129" s="137"/>
      <c r="E129" s="185"/>
      <c r="F129" s="139"/>
      <c r="G129" s="140"/>
    </row>
    <row r="130" spans="1:7" ht="22.5">
      <c r="A130" s="172">
        <v>1</v>
      </c>
      <c r="B130" s="104" t="s">
        <v>295</v>
      </c>
      <c r="C130" s="154">
        <v>997500</v>
      </c>
      <c r="D130" s="173"/>
      <c r="E130" s="174"/>
      <c r="F130" s="257">
        <f>C130+D130-E130</f>
        <v>997500</v>
      </c>
      <c r="G130" s="178"/>
    </row>
    <row r="131" spans="1:7" ht="22.5">
      <c r="A131" s="202"/>
      <c r="B131" s="258" t="s">
        <v>296</v>
      </c>
      <c r="C131" s="204"/>
      <c r="D131" s="160"/>
      <c r="E131" s="161"/>
      <c r="F131" s="259"/>
      <c r="G131" s="163"/>
    </row>
    <row r="132" spans="1:7" ht="22.5">
      <c r="A132" s="134">
        <v>2</v>
      </c>
      <c r="B132" s="260" t="s">
        <v>297</v>
      </c>
      <c r="C132" s="142">
        <v>648500</v>
      </c>
      <c r="D132" s="261"/>
      <c r="E132" s="138"/>
      <c r="F132" s="262">
        <f>SUM(C132:E132)</f>
        <v>648500</v>
      </c>
      <c r="G132" s="140"/>
    </row>
    <row r="133" spans="1:7" ht="22.5">
      <c r="A133" s="172"/>
      <c r="B133" s="179" t="s">
        <v>298</v>
      </c>
      <c r="C133" s="154"/>
      <c r="D133" s="189"/>
      <c r="E133" s="174"/>
      <c r="F133" s="257"/>
      <c r="G133" s="178"/>
    </row>
    <row r="134" spans="1:7" ht="22.5">
      <c r="A134" s="134">
        <v>3</v>
      </c>
      <c r="B134" s="220" t="s">
        <v>299</v>
      </c>
      <c r="C134" s="136">
        <v>1497000</v>
      </c>
      <c r="D134" s="261"/>
      <c r="E134" s="138"/>
      <c r="F134" s="262">
        <f>C134+D134-E134</f>
        <v>1497000</v>
      </c>
      <c r="G134" s="140"/>
    </row>
    <row r="135" spans="1:7" ht="22.5">
      <c r="A135" s="172">
        <v>4</v>
      </c>
      <c r="B135" s="141" t="s">
        <v>300</v>
      </c>
      <c r="C135" s="216">
        <v>1498000</v>
      </c>
      <c r="D135" s="263"/>
      <c r="E135" s="174"/>
      <c r="F135" s="257">
        <f>SUM(C135:E135)</f>
        <v>1498000</v>
      </c>
      <c r="G135" s="178"/>
    </row>
    <row r="136" spans="1:7" ht="22.5">
      <c r="A136" s="172"/>
      <c r="B136" s="222" t="s">
        <v>55</v>
      </c>
      <c r="C136" s="154"/>
      <c r="D136" s="263"/>
      <c r="E136" s="174"/>
      <c r="F136" s="257"/>
      <c r="G136" s="178"/>
    </row>
    <row r="137" spans="1:7" ht="22.5">
      <c r="A137" s="199">
        <v>5</v>
      </c>
      <c r="B137" s="141" t="s">
        <v>301</v>
      </c>
      <c r="C137" s="154">
        <v>1793500</v>
      </c>
      <c r="D137" s="263"/>
      <c r="E137" s="174"/>
      <c r="F137" s="257">
        <f>SUM(C137:E137)</f>
        <v>1793500</v>
      </c>
      <c r="G137" s="178"/>
    </row>
    <row r="138" spans="1:7" ht="22.5">
      <c r="A138" s="199"/>
      <c r="B138" s="141" t="s">
        <v>302</v>
      </c>
      <c r="C138" s="154"/>
      <c r="D138" s="263"/>
      <c r="E138" s="174"/>
      <c r="F138" s="257"/>
      <c r="G138" s="178"/>
    </row>
    <row r="139" spans="1:7" ht="22.5">
      <c r="A139" s="172">
        <v>6</v>
      </c>
      <c r="B139" s="141" t="s">
        <v>303</v>
      </c>
      <c r="C139" s="136">
        <v>1917000</v>
      </c>
      <c r="D139" s="263"/>
      <c r="E139" s="174"/>
      <c r="F139" s="257">
        <f>SUM(C139:E139)</f>
        <v>1917000</v>
      </c>
      <c r="G139" s="178" t="s">
        <v>131</v>
      </c>
    </row>
    <row r="140" spans="1:7" ht="22.5">
      <c r="A140" s="172">
        <v>7</v>
      </c>
      <c r="B140" s="141" t="s">
        <v>304</v>
      </c>
      <c r="C140" s="154">
        <v>1200000</v>
      </c>
      <c r="D140" s="263"/>
      <c r="E140" s="174"/>
      <c r="F140" s="257">
        <f>SUM(C140:E140)</f>
        <v>1200000</v>
      </c>
      <c r="G140" s="178"/>
    </row>
    <row r="141" spans="1:7" ht="22.5">
      <c r="A141" s="172">
        <v>8</v>
      </c>
      <c r="B141" s="141" t="s">
        <v>305</v>
      </c>
      <c r="C141" s="154">
        <v>2275000</v>
      </c>
      <c r="D141" s="173"/>
      <c r="E141" s="174"/>
      <c r="F141" s="257">
        <f>SUM(C141:E141)</f>
        <v>2275000</v>
      </c>
      <c r="G141" s="178"/>
    </row>
    <row r="142" spans="1:7" ht="22.5">
      <c r="A142" s="172">
        <v>9</v>
      </c>
      <c r="B142" s="141" t="s">
        <v>306</v>
      </c>
      <c r="C142" s="154">
        <v>150000</v>
      </c>
      <c r="D142" s="173"/>
      <c r="E142" s="174"/>
      <c r="F142" s="257">
        <f>SUM(C142:E142)</f>
        <v>150000</v>
      </c>
      <c r="G142" s="178"/>
    </row>
    <row r="143" spans="1:7" ht="22.5">
      <c r="A143" s="172">
        <v>10</v>
      </c>
      <c r="B143" s="264" t="s">
        <v>307</v>
      </c>
      <c r="C143" s="216"/>
      <c r="D143" s="244">
        <v>300000</v>
      </c>
      <c r="E143" s="174"/>
      <c r="F143" s="257">
        <f>SUM(D143:E143)</f>
        <v>300000</v>
      </c>
      <c r="G143" s="178"/>
    </row>
    <row r="144" spans="1:7" ht="22.5">
      <c r="A144" s="172">
        <v>11</v>
      </c>
      <c r="B144" s="265" t="s">
        <v>308</v>
      </c>
      <c r="C144" s="154"/>
      <c r="D144" s="244">
        <v>500000</v>
      </c>
      <c r="E144" s="174"/>
      <c r="F144" s="257">
        <f>SUM(D144:E144)</f>
        <v>500000</v>
      </c>
      <c r="G144" s="178"/>
    </row>
    <row r="145" spans="1:7" ht="22.5">
      <c r="A145" s="172">
        <v>12</v>
      </c>
      <c r="B145" s="265" t="s">
        <v>309</v>
      </c>
      <c r="C145" s="154"/>
      <c r="D145" s="244">
        <v>80000</v>
      </c>
      <c r="E145" s="174"/>
      <c r="F145" s="257">
        <f>SUM(D145:E145)</f>
        <v>80000</v>
      </c>
      <c r="G145" s="178"/>
    </row>
    <row r="146" spans="1:7" ht="22.5">
      <c r="A146" s="172"/>
      <c r="B146" s="266" t="s">
        <v>310</v>
      </c>
      <c r="C146" s="267"/>
      <c r="D146" s="263"/>
      <c r="E146" s="174"/>
      <c r="F146" s="257"/>
      <c r="G146" s="178"/>
    </row>
    <row r="147" spans="1:7" ht="23.25">
      <c r="A147" s="172">
        <v>13</v>
      </c>
      <c r="B147" s="243" t="s">
        <v>311</v>
      </c>
      <c r="C147" s="268"/>
      <c r="D147" s="244">
        <v>4127420</v>
      </c>
      <c r="E147" s="245"/>
      <c r="F147" s="257">
        <f>SUM(D147:E147)</f>
        <v>4127420</v>
      </c>
      <c r="G147" s="269"/>
    </row>
    <row r="148" spans="1:7" ht="23.25">
      <c r="A148" s="172"/>
      <c r="B148" s="266" t="s">
        <v>312</v>
      </c>
      <c r="C148" s="244"/>
      <c r="D148" s="189"/>
      <c r="E148" s="245"/>
      <c r="F148" s="257"/>
      <c r="G148" s="269"/>
    </row>
    <row r="149" spans="1:7" ht="23.25">
      <c r="A149" s="172">
        <v>14</v>
      </c>
      <c r="B149" s="270" t="s">
        <v>313</v>
      </c>
      <c r="C149" s="244"/>
      <c r="D149" s="173">
        <v>1500000</v>
      </c>
      <c r="E149" s="245"/>
      <c r="F149" s="257">
        <v>1500000</v>
      </c>
      <c r="G149" s="269" t="s">
        <v>131</v>
      </c>
    </row>
    <row r="150" spans="1:7" ht="23.25">
      <c r="A150" s="172"/>
      <c r="B150" s="266" t="s">
        <v>314</v>
      </c>
      <c r="C150" s="244"/>
      <c r="D150" s="173"/>
      <c r="E150" s="245"/>
      <c r="F150" s="257"/>
      <c r="G150" s="269"/>
    </row>
    <row r="151" spans="1:7" ht="23.25">
      <c r="A151" s="172">
        <v>15</v>
      </c>
      <c r="B151" s="243" t="s">
        <v>286</v>
      </c>
      <c r="C151" s="244"/>
      <c r="D151" s="189">
        <v>90000</v>
      </c>
      <c r="E151" s="245"/>
      <c r="F151" s="175">
        <f>SUM(C151:E151)</f>
        <v>90000</v>
      </c>
      <c r="G151" s="271"/>
    </row>
    <row r="152" spans="1:7" ht="23.25">
      <c r="A152" s="202"/>
      <c r="B152" s="272" t="s">
        <v>391</v>
      </c>
      <c r="C152" s="273">
        <f>SUM(C130:C151)</f>
        <v>11976500</v>
      </c>
      <c r="D152" s="274">
        <f>SUM(D130:D151)</f>
        <v>6597420</v>
      </c>
      <c r="E152" s="275"/>
      <c r="F152" s="276">
        <f>SUM(F130:F151)</f>
        <v>18573920</v>
      </c>
      <c r="G152" s="125"/>
    </row>
    <row r="153" spans="1:7" ht="26.25">
      <c r="A153" s="128"/>
      <c r="B153" s="277" t="s">
        <v>51</v>
      </c>
      <c r="C153" s="129"/>
      <c r="D153" s="130"/>
      <c r="E153" s="131"/>
      <c r="F153" s="278"/>
      <c r="G153" s="133"/>
    </row>
    <row r="154" spans="1:7" ht="23.25">
      <c r="A154" s="172">
        <v>1</v>
      </c>
      <c r="B154" s="141" t="s">
        <v>315</v>
      </c>
      <c r="C154" s="154">
        <v>495000</v>
      </c>
      <c r="D154" s="189"/>
      <c r="E154" s="245"/>
      <c r="F154" s="257">
        <f>C154+D154-E154</f>
        <v>495000</v>
      </c>
      <c r="G154" s="178"/>
    </row>
    <row r="155" spans="1:7" ht="23.25">
      <c r="A155" s="172">
        <v>2</v>
      </c>
      <c r="B155" s="141" t="s">
        <v>316</v>
      </c>
      <c r="C155" s="154">
        <v>37000</v>
      </c>
      <c r="D155" s="189"/>
      <c r="E155" s="245"/>
      <c r="F155" s="257">
        <f>SUM(C155:E155)</f>
        <v>37000</v>
      </c>
      <c r="G155" s="178"/>
    </row>
    <row r="156" spans="1:7" ht="23.25">
      <c r="A156" s="172">
        <v>3</v>
      </c>
      <c r="B156" s="243" t="s">
        <v>317</v>
      </c>
      <c r="C156" s="279"/>
      <c r="D156" s="244">
        <v>970000</v>
      </c>
      <c r="E156" s="245"/>
      <c r="F156" s="257">
        <f>SUM(D156:E156)</f>
        <v>970000</v>
      </c>
      <c r="G156" s="178"/>
    </row>
    <row r="157" spans="1:7" ht="23.25">
      <c r="A157" s="172">
        <v>4</v>
      </c>
      <c r="B157" s="266" t="s">
        <v>318</v>
      </c>
      <c r="C157" s="153"/>
      <c r="D157" s="244">
        <v>785000</v>
      </c>
      <c r="E157" s="245"/>
      <c r="F157" s="257">
        <f>SUM(D157:E157)</f>
        <v>785000</v>
      </c>
      <c r="G157" s="178"/>
    </row>
    <row r="158" spans="1:7" ht="23.25">
      <c r="A158" s="172">
        <v>5</v>
      </c>
      <c r="B158" s="243" t="s">
        <v>319</v>
      </c>
      <c r="C158" s="153"/>
      <c r="D158" s="244">
        <v>1250000</v>
      </c>
      <c r="E158" s="245"/>
      <c r="F158" s="257">
        <f>SUM(D158:E158)</f>
        <v>1250000</v>
      </c>
      <c r="G158" s="178"/>
    </row>
    <row r="159" spans="1:7" ht="23.25">
      <c r="A159" s="172">
        <v>6</v>
      </c>
      <c r="B159" s="266" t="s">
        <v>320</v>
      </c>
      <c r="C159" s="185"/>
      <c r="D159" s="244">
        <v>360000</v>
      </c>
      <c r="E159" s="245"/>
      <c r="F159" s="175">
        <f>SUM(D159:E159)</f>
        <v>360000</v>
      </c>
      <c r="G159" s="178"/>
    </row>
    <row r="160" spans="1:7" ht="23.25">
      <c r="A160" s="172"/>
      <c r="B160" s="266" t="s">
        <v>321</v>
      </c>
      <c r="C160" s="280"/>
      <c r="D160" s="189"/>
      <c r="E160" s="245"/>
      <c r="F160" s="175"/>
      <c r="G160" s="178"/>
    </row>
    <row r="161" spans="1:7" ht="23.25">
      <c r="A161" s="172">
        <v>7</v>
      </c>
      <c r="B161" s="266" t="s">
        <v>322</v>
      </c>
      <c r="C161" s="185"/>
      <c r="D161" s="244">
        <v>380000</v>
      </c>
      <c r="E161" s="245"/>
      <c r="F161" s="175">
        <f>SUM(D161:E161)</f>
        <v>380000</v>
      </c>
      <c r="G161" s="178"/>
    </row>
    <row r="162" spans="1:7" ht="22.5">
      <c r="A162" s="172">
        <v>8</v>
      </c>
      <c r="B162" s="266" t="s">
        <v>323</v>
      </c>
      <c r="C162" s="244"/>
      <c r="D162" s="189">
        <v>1700000</v>
      </c>
      <c r="E162" s="174"/>
      <c r="F162" s="175">
        <f>SUM(C162:E162)</f>
        <v>1700000</v>
      </c>
      <c r="G162" s="178"/>
    </row>
    <row r="163" spans="1:7" ht="22.5">
      <c r="A163" s="281">
        <v>9</v>
      </c>
      <c r="B163" s="266" t="s">
        <v>324</v>
      </c>
      <c r="C163" s="244"/>
      <c r="D163" s="189">
        <v>100000</v>
      </c>
      <c r="E163" s="174"/>
      <c r="F163" s="175">
        <f>SUM(C163:E163)</f>
        <v>100000</v>
      </c>
      <c r="G163" s="178"/>
    </row>
    <row r="164" spans="1:7" ht="22.5">
      <c r="A164" s="172">
        <v>10</v>
      </c>
      <c r="B164" s="266" t="s">
        <v>325</v>
      </c>
      <c r="C164" s="244"/>
      <c r="D164" s="189">
        <v>2500000</v>
      </c>
      <c r="E164" s="174"/>
      <c r="F164" s="175">
        <f>SUM(C164:E164)</f>
        <v>2500000</v>
      </c>
      <c r="G164" s="178"/>
    </row>
    <row r="165" spans="1:7" ht="22.5">
      <c r="A165" s="282">
        <v>11</v>
      </c>
      <c r="B165" s="141" t="s">
        <v>326</v>
      </c>
      <c r="C165" s="154">
        <v>294000</v>
      </c>
      <c r="D165" s="263"/>
      <c r="E165" s="174"/>
      <c r="F165" s="175">
        <f>SUM(C165:E165)</f>
        <v>294000</v>
      </c>
      <c r="G165" s="269"/>
    </row>
    <row r="166" spans="1:7" ht="22.5">
      <c r="A166" s="172">
        <v>12</v>
      </c>
      <c r="B166" s="414" t="s">
        <v>101</v>
      </c>
      <c r="C166" s="216"/>
      <c r="D166" s="415">
        <v>1500000</v>
      </c>
      <c r="E166" s="285"/>
      <c r="F166" s="286">
        <f>SUM(D166:E166)</f>
        <v>1500000</v>
      </c>
      <c r="G166" s="269"/>
    </row>
    <row r="167" spans="1:7" ht="22.5">
      <c r="A167" s="282">
        <v>13</v>
      </c>
      <c r="B167" s="414" t="s">
        <v>102</v>
      </c>
      <c r="C167" s="216"/>
      <c r="D167" s="415">
        <v>85600</v>
      </c>
      <c r="E167" s="285"/>
      <c r="F167" s="286">
        <f>SUM(D167:E167)</f>
        <v>85600</v>
      </c>
      <c r="G167" s="269"/>
    </row>
    <row r="168" spans="1:7" ht="22.5">
      <c r="A168" s="172">
        <v>14</v>
      </c>
      <c r="B168" s="414" t="s">
        <v>103</v>
      </c>
      <c r="C168" s="216"/>
      <c r="D168" s="415">
        <v>523900</v>
      </c>
      <c r="E168" s="285"/>
      <c r="F168" s="286">
        <f>SUM(D168:E168)</f>
        <v>523900</v>
      </c>
      <c r="G168" s="269"/>
    </row>
    <row r="169" spans="1:7" ht="22.5">
      <c r="A169" s="282">
        <v>15</v>
      </c>
      <c r="B169" s="414" t="s">
        <v>104</v>
      </c>
      <c r="C169" s="216"/>
      <c r="D169" s="415">
        <v>2000000</v>
      </c>
      <c r="E169" s="285"/>
      <c r="F169" s="286">
        <f>SUM(D169:E169)</f>
        <v>2000000</v>
      </c>
      <c r="G169" s="269"/>
    </row>
    <row r="170" spans="1:7" ht="22.5">
      <c r="A170" s="172">
        <v>16</v>
      </c>
      <c r="B170" s="414" t="s">
        <v>105</v>
      </c>
      <c r="C170" s="216"/>
      <c r="D170" s="415">
        <v>26671</v>
      </c>
      <c r="E170" s="285"/>
      <c r="F170" s="286">
        <f>SUM(D170:E170)</f>
        <v>26671</v>
      </c>
      <c r="G170" s="269"/>
    </row>
    <row r="171" spans="1:7" ht="22.5">
      <c r="A171" s="199"/>
      <c r="B171" s="283"/>
      <c r="C171" s="284"/>
      <c r="D171" s="223"/>
      <c r="E171" s="285"/>
      <c r="F171" s="286"/>
      <c r="G171" s="163"/>
    </row>
    <row r="172" spans="1:7" ht="23.25">
      <c r="A172" s="287"/>
      <c r="B172" s="288" t="s">
        <v>391</v>
      </c>
      <c r="C172" s="148">
        <f>SUM(C154:C171)</f>
        <v>826000</v>
      </c>
      <c r="D172" s="248">
        <f>SUM(D154:D171)</f>
        <v>12181171</v>
      </c>
      <c r="E172" s="150"/>
      <c r="F172" s="151">
        <f>SUM(F154:F171)</f>
        <v>13007171</v>
      </c>
      <c r="G172" s="152"/>
    </row>
    <row r="173" spans="1:7" ht="23.25">
      <c r="A173" s="289"/>
      <c r="B173" s="290"/>
      <c r="C173" s="166"/>
      <c r="D173" s="167"/>
      <c r="E173" s="168"/>
      <c r="F173" s="169"/>
      <c r="G173" s="170"/>
    </row>
    <row r="174" spans="1:7" ht="23.25">
      <c r="A174" s="172"/>
      <c r="B174" s="291" t="s">
        <v>57</v>
      </c>
      <c r="C174" s="154"/>
      <c r="D174" s="263"/>
      <c r="E174" s="174"/>
      <c r="F174" s="175"/>
      <c r="G174" s="178"/>
    </row>
    <row r="175" spans="1:8" s="235" customFormat="1" ht="22.5">
      <c r="A175" s="172">
        <v>1</v>
      </c>
      <c r="B175" s="292" t="s">
        <v>327</v>
      </c>
      <c r="C175" s="117"/>
      <c r="D175" s="154">
        <v>2600000</v>
      </c>
      <c r="E175" s="174"/>
      <c r="F175" s="175">
        <f>SUM(D175:E175)</f>
        <v>2600000</v>
      </c>
      <c r="G175" s="178" t="s">
        <v>328</v>
      </c>
      <c r="H175" s="293"/>
    </row>
    <row r="176" spans="1:8" s="235" customFormat="1" ht="22.5">
      <c r="A176" s="172"/>
      <c r="B176" s="292" t="s">
        <v>329</v>
      </c>
      <c r="C176" s="154"/>
      <c r="D176" s="263"/>
      <c r="E176" s="174"/>
      <c r="F176" s="175"/>
      <c r="G176" s="178"/>
      <c r="H176" s="293"/>
    </row>
    <row r="177" spans="1:8" s="235" customFormat="1" ht="22.5">
      <c r="A177" s="172">
        <v>2</v>
      </c>
      <c r="B177" s="292" t="s">
        <v>330</v>
      </c>
      <c r="D177" s="294">
        <v>210000</v>
      </c>
      <c r="E177" s="295"/>
      <c r="F177" s="296">
        <f>SUM(D177:E177)</f>
        <v>210000</v>
      </c>
      <c r="G177" s="178" t="s">
        <v>331</v>
      </c>
      <c r="H177" s="293"/>
    </row>
    <row r="178" spans="1:8" s="235" customFormat="1" ht="22.5">
      <c r="A178" s="197"/>
      <c r="B178" s="292" t="s">
        <v>332</v>
      </c>
      <c r="C178" s="294"/>
      <c r="D178" s="297"/>
      <c r="E178" s="295"/>
      <c r="F178" s="296"/>
      <c r="G178" s="178"/>
      <c r="H178" s="293"/>
    </row>
    <row r="179" spans="1:7" ht="22.5">
      <c r="A179" s="172">
        <v>3</v>
      </c>
      <c r="B179" s="292" t="s">
        <v>333</v>
      </c>
      <c r="C179" s="235"/>
      <c r="D179" s="294">
        <v>5500000</v>
      </c>
      <c r="E179" s="295"/>
      <c r="F179" s="296">
        <f>SUM(D179:E179)</f>
        <v>5500000</v>
      </c>
      <c r="G179" s="178" t="s">
        <v>328</v>
      </c>
    </row>
    <row r="180" spans="1:7" ht="22.5">
      <c r="A180" s="197"/>
      <c r="B180" s="298" t="s">
        <v>334</v>
      </c>
      <c r="C180" s="299"/>
      <c r="D180" s="300"/>
      <c r="E180" s="301"/>
      <c r="F180" s="302"/>
      <c r="G180" s="269"/>
    </row>
    <row r="181" spans="1:7" ht="23.25">
      <c r="A181" s="199"/>
      <c r="B181" s="147" t="s">
        <v>391</v>
      </c>
      <c r="C181" s="148"/>
      <c r="D181" s="248">
        <f>SUM(D175:D180)</f>
        <v>8310000</v>
      </c>
      <c r="E181" s="150"/>
      <c r="F181" s="151">
        <f>SUM(D181:E181)</f>
        <v>8310000</v>
      </c>
      <c r="G181" s="303"/>
    </row>
    <row r="182" spans="1:7" ht="23.25">
      <c r="A182" s="287"/>
      <c r="B182" s="272" t="s">
        <v>53</v>
      </c>
      <c r="C182" s="304">
        <f>C12+C23+C116+C128+C152+C172+C181</f>
        <v>47850782.15</v>
      </c>
      <c r="D182" s="305">
        <f>D12+D23+D116+D128+D152+D172+D181</f>
        <v>41126860</v>
      </c>
      <c r="E182" s="305">
        <f>E12+E23+E116+E128+E152+E172+E181</f>
        <v>0</v>
      </c>
      <c r="F182" s="304">
        <f>F12+F23+F116+F128+F152+F172+F181</f>
        <v>88977642.15</v>
      </c>
      <c r="G182" s="306"/>
    </row>
    <row r="183" spans="1:7" ht="23.25">
      <c r="A183" s="165"/>
      <c r="B183" s="290"/>
      <c r="C183" s="166"/>
      <c r="D183" s="167"/>
      <c r="E183" s="168"/>
      <c r="F183" s="166"/>
      <c r="G183" s="170"/>
    </row>
    <row r="184" spans="1:3" ht="23.25">
      <c r="A184" s="307" t="s">
        <v>389</v>
      </c>
      <c r="B184" s="115" t="s">
        <v>58</v>
      </c>
      <c r="C184" s="320">
        <f>F182-F181</f>
        <v>80667642.15</v>
      </c>
    </row>
    <row r="185" spans="2:3" ht="25.5">
      <c r="B185" s="310" t="s">
        <v>59</v>
      </c>
      <c r="C185" s="321">
        <f>D181</f>
        <v>8310000</v>
      </c>
    </row>
    <row r="186" spans="2:3" ht="24" thickBot="1">
      <c r="B186" s="115" t="s">
        <v>336</v>
      </c>
      <c r="C186" s="322">
        <f>SUM(C184:C185)</f>
        <v>88977642.15</v>
      </c>
    </row>
    <row r="187" ht="23.25" thickTop="1"/>
  </sheetData>
  <sheetProtection/>
  <mergeCells count="10">
    <mergeCell ref="F1:G1"/>
    <mergeCell ref="A2:G2"/>
    <mergeCell ref="A3:G3"/>
    <mergeCell ref="A4:G4"/>
    <mergeCell ref="F6:F7"/>
    <mergeCell ref="G6:G7"/>
    <mergeCell ref="A6:A7"/>
    <mergeCell ref="B6:B7"/>
    <mergeCell ref="C6:D6"/>
    <mergeCell ref="E6:E7"/>
  </mergeCells>
  <printOptions/>
  <pageMargins left="0.078740157480315" right="0" top="0.748031496062992" bottom="0.47244094488189" header="0.511811023622047" footer="0.511811023622047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M37"/>
  <sheetViews>
    <sheetView tabSelected="1" zoomScalePageLayoutView="0" workbookViewId="0" topLeftCell="A1">
      <selection activeCell="B25" sqref="B25"/>
    </sheetView>
  </sheetViews>
  <sheetFormatPr defaultColWidth="9.140625" defaultRowHeight="21.75"/>
  <cols>
    <col min="1" max="1" width="16.57421875" style="84" customWidth="1"/>
    <col min="2" max="2" width="12.7109375" style="84" customWidth="1"/>
    <col min="3" max="3" width="12.57421875" style="84" customWidth="1"/>
    <col min="4" max="4" width="12.7109375" style="84" bestFit="1" customWidth="1"/>
    <col min="5" max="5" width="10.8515625" style="84" customWidth="1"/>
    <col min="6" max="6" width="13.00390625" style="84" customWidth="1"/>
    <col min="7" max="7" width="11.57421875" style="84" customWidth="1"/>
    <col min="8" max="8" width="11.00390625" style="373" customWidth="1"/>
    <col min="9" max="9" width="11.7109375" style="85" customWidth="1"/>
    <col min="10" max="10" width="12.57421875" style="84" bestFit="1" customWidth="1"/>
    <col min="11" max="11" width="10.57421875" style="84" customWidth="1"/>
    <col min="12" max="12" width="10.8515625" style="84" customWidth="1"/>
    <col min="13" max="13" width="16.57421875" style="84" customWidth="1"/>
    <col min="14" max="16384" width="9.140625" style="84" customWidth="1"/>
  </cols>
  <sheetData>
    <row r="1" spans="1:12" s="38" customFormat="1" ht="18">
      <c r="A1" s="450" t="s">
        <v>22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s="37" customFormat="1" ht="18">
      <c r="A2" s="450" t="s">
        <v>23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1:12" s="38" customFormat="1" ht="18">
      <c r="A3" s="451" t="s">
        <v>241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s="41" customFormat="1" ht="16.5">
      <c r="A4" s="39" t="s">
        <v>24</v>
      </c>
      <c r="B4" s="39" t="s">
        <v>394</v>
      </c>
      <c r="C4" s="39" t="s">
        <v>391</v>
      </c>
      <c r="D4" s="40" t="s">
        <v>25</v>
      </c>
      <c r="E4" s="40" t="s">
        <v>395</v>
      </c>
      <c r="F4" s="40" t="s">
        <v>11</v>
      </c>
      <c r="G4" s="40" t="s">
        <v>12</v>
      </c>
      <c r="H4" s="366" t="s">
        <v>26</v>
      </c>
      <c r="I4" s="40" t="s">
        <v>396</v>
      </c>
      <c r="J4" s="40" t="s">
        <v>27</v>
      </c>
      <c r="K4" s="40" t="s">
        <v>10</v>
      </c>
      <c r="L4" s="40" t="s">
        <v>399</v>
      </c>
    </row>
    <row r="5" spans="1:12" s="44" customFormat="1" ht="16.5">
      <c r="A5" s="42"/>
      <c r="B5" s="42"/>
      <c r="C5" s="42"/>
      <c r="D5" s="43"/>
      <c r="E5" s="43"/>
      <c r="F5" s="43"/>
      <c r="G5" s="43"/>
      <c r="H5" s="367"/>
      <c r="I5" s="43" t="s">
        <v>397</v>
      </c>
      <c r="J5" s="43" t="s">
        <v>398</v>
      </c>
      <c r="K5" s="43"/>
      <c r="L5" s="43"/>
    </row>
    <row r="6" spans="1:12" s="44" customFormat="1" ht="16.5">
      <c r="A6" s="45" t="s">
        <v>400</v>
      </c>
      <c r="C6" s="46"/>
      <c r="D6" s="47"/>
      <c r="E6" s="47"/>
      <c r="F6" s="47"/>
      <c r="G6" s="47"/>
      <c r="H6" s="368"/>
      <c r="I6" s="48"/>
      <c r="J6" s="47"/>
      <c r="K6" s="47"/>
      <c r="L6" s="47"/>
    </row>
    <row r="7" spans="1:13" s="44" customFormat="1" ht="16.5">
      <c r="A7" s="49" t="s">
        <v>401</v>
      </c>
      <c r="B7" s="50">
        <v>24455600</v>
      </c>
      <c r="C7" s="51">
        <f aca="true" t="shared" si="0" ref="C7:C16">D7+E7+F7+G7+H7+I7+J7+K7+L7</f>
        <v>24268998.8</v>
      </c>
      <c r="D7" s="51">
        <v>24268998.8</v>
      </c>
      <c r="E7" s="52"/>
      <c r="F7" s="52"/>
      <c r="G7" s="52"/>
      <c r="H7" s="369"/>
      <c r="I7" s="53"/>
      <c r="J7" s="52"/>
      <c r="K7" s="52"/>
      <c r="L7" s="52"/>
      <c r="M7" s="54">
        <f>SUM(D7:L7)</f>
        <v>24268998.8</v>
      </c>
    </row>
    <row r="8" spans="1:13" s="44" customFormat="1" ht="16.5">
      <c r="A8" s="49" t="s">
        <v>402</v>
      </c>
      <c r="B8" s="51">
        <v>20128000</v>
      </c>
      <c r="C8" s="51">
        <f t="shared" si="0"/>
        <v>19993707.64</v>
      </c>
      <c r="D8" s="54">
        <v>19993707.64</v>
      </c>
      <c r="E8" s="52"/>
      <c r="F8" s="52"/>
      <c r="G8" s="52"/>
      <c r="H8" s="369"/>
      <c r="I8" s="53"/>
      <c r="J8" s="52"/>
      <c r="K8" s="52"/>
      <c r="L8" s="52"/>
      <c r="M8" s="54">
        <f>SUM(D8:L8)</f>
        <v>19993707.64</v>
      </c>
    </row>
    <row r="9" spans="1:13" s="44" customFormat="1" ht="16.5">
      <c r="A9" s="49" t="s">
        <v>403</v>
      </c>
      <c r="B9" s="51">
        <v>22115000</v>
      </c>
      <c r="C9" s="51">
        <f t="shared" si="0"/>
        <v>21134238.39</v>
      </c>
      <c r="D9" s="52">
        <v>21134238.39</v>
      </c>
      <c r="E9" s="52"/>
      <c r="F9" s="52"/>
      <c r="G9" s="52"/>
      <c r="H9" s="369"/>
      <c r="I9" s="53"/>
      <c r="J9" s="52"/>
      <c r="K9" s="52"/>
      <c r="L9" s="52"/>
      <c r="M9" s="54">
        <f>SUM(D9:L9)</f>
        <v>21134238.39</v>
      </c>
    </row>
    <row r="10" spans="1:13" s="44" customFormat="1" ht="16.5">
      <c r="A10" s="49" t="s">
        <v>404</v>
      </c>
      <c r="B10" s="51">
        <v>210624800</v>
      </c>
      <c r="C10" s="51">
        <f t="shared" si="0"/>
        <v>204740685.27999997</v>
      </c>
      <c r="D10" s="52">
        <v>40410161.48</v>
      </c>
      <c r="E10" s="52">
        <v>5778938</v>
      </c>
      <c r="F10" s="52">
        <v>26009130</v>
      </c>
      <c r="G10" s="52">
        <v>1402749</v>
      </c>
      <c r="H10" s="369">
        <v>32134958</v>
      </c>
      <c r="I10" s="53">
        <v>32759957.75</v>
      </c>
      <c r="J10" s="52">
        <v>46139185.05</v>
      </c>
      <c r="K10" s="52">
        <v>20105606</v>
      </c>
      <c r="L10" s="52"/>
      <c r="M10" s="54">
        <f>SUM(D9:L9)</f>
        <v>21134238.39</v>
      </c>
    </row>
    <row r="11" spans="1:13" s="44" customFormat="1" ht="16.5">
      <c r="A11" s="49" t="s">
        <v>405</v>
      </c>
      <c r="B11" s="51">
        <v>33536800</v>
      </c>
      <c r="C11" s="51">
        <f t="shared" si="0"/>
        <v>28648250.769999996</v>
      </c>
      <c r="D11" s="52">
        <v>24665831.119999997</v>
      </c>
      <c r="E11" s="52"/>
      <c r="F11" s="52"/>
      <c r="G11" s="52"/>
      <c r="H11" s="362"/>
      <c r="I11" s="53"/>
      <c r="J11" s="52">
        <v>3982419.65</v>
      </c>
      <c r="K11" s="52"/>
      <c r="L11" s="52"/>
      <c r="M11" s="54">
        <f>SUM(D10:L10)</f>
        <v>204740685.27999997</v>
      </c>
    </row>
    <row r="12" spans="1:13" s="44" customFormat="1" ht="16.5">
      <c r="A12" s="49" t="s">
        <v>406</v>
      </c>
      <c r="B12" s="57">
        <v>26785000</v>
      </c>
      <c r="C12" s="51">
        <f t="shared" si="0"/>
        <v>25383075.79</v>
      </c>
      <c r="D12" s="52">
        <v>25383075.79</v>
      </c>
      <c r="E12" s="52"/>
      <c r="F12" s="52"/>
      <c r="G12" s="58"/>
      <c r="H12" s="369"/>
      <c r="I12" s="53"/>
      <c r="J12" s="58"/>
      <c r="K12" s="52"/>
      <c r="L12" s="52"/>
      <c r="M12" s="54">
        <f>SUM(D11:L11)</f>
        <v>28648250.769999996</v>
      </c>
    </row>
    <row r="13" spans="1:13" s="44" customFormat="1" ht="16.5">
      <c r="A13" s="49" t="s">
        <v>407</v>
      </c>
      <c r="B13" s="57">
        <v>47501000</v>
      </c>
      <c r="C13" s="51">
        <f t="shared" si="0"/>
        <v>47273410</v>
      </c>
      <c r="D13" s="52">
        <v>150000</v>
      </c>
      <c r="E13" s="52">
        <v>1800000</v>
      </c>
      <c r="F13" s="52">
        <v>7819850</v>
      </c>
      <c r="G13" s="53"/>
      <c r="H13" s="369"/>
      <c r="I13" s="53">
        <v>19231560</v>
      </c>
      <c r="J13" s="52">
        <v>18272000</v>
      </c>
      <c r="K13" s="52"/>
      <c r="L13" s="52"/>
      <c r="M13" s="54">
        <f>SUM(D12:L12)</f>
        <v>25383075.79</v>
      </c>
    </row>
    <row r="14" spans="1:13" s="44" customFormat="1" ht="16.5">
      <c r="A14" s="49" t="s">
        <v>399</v>
      </c>
      <c r="B14" s="57">
        <v>22369000</v>
      </c>
      <c r="C14" s="51">
        <f t="shared" si="0"/>
        <v>21508040</v>
      </c>
      <c r="D14" s="52"/>
      <c r="E14" s="52"/>
      <c r="F14" s="52"/>
      <c r="G14" s="52"/>
      <c r="H14" s="369"/>
      <c r="I14" s="53"/>
      <c r="J14" s="52"/>
      <c r="K14" s="52"/>
      <c r="L14" s="52">
        <v>21508040</v>
      </c>
      <c r="M14" s="54">
        <f>SUM(D14:L14)</f>
        <v>21508040</v>
      </c>
    </row>
    <row r="15" spans="1:13" s="44" customFormat="1" ht="16.5">
      <c r="A15" s="49" t="s">
        <v>28</v>
      </c>
      <c r="B15" s="60">
        <v>21540508</v>
      </c>
      <c r="C15" s="51">
        <f t="shared" si="0"/>
        <v>21353616.02</v>
      </c>
      <c r="D15" s="52">
        <v>8276636.25</v>
      </c>
      <c r="E15" s="52">
        <v>2500000</v>
      </c>
      <c r="F15" s="52"/>
      <c r="G15" s="52"/>
      <c r="H15" s="369"/>
      <c r="I15" s="53"/>
      <c r="J15" s="52">
        <v>10081979.77</v>
      </c>
      <c r="K15" s="52">
        <v>495000</v>
      </c>
      <c r="L15" s="52"/>
      <c r="M15" s="54">
        <f>SUM(D15:L15)</f>
        <v>21353616.02</v>
      </c>
    </row>
    <row r="16" spans="1:13" s="44" customFormat="1" ht="16.5">
      <c r="A16" s="62" t="s">
        <v>29</v>
      </c>
      <c r="B16" s="53">
        <v>38319692</v>
      </c>
      <c r="C16" s="51">
        <f t="shared" si="0"/>
        <v>38006915.82</v>
      </c>
      <c r="D16" s="52">
        <v>2256000</v>
      </c>
      <c r="E16" s="52"/>
      <c r="F16" s="52"/>
      <c r="G16" s="52"/>
      <c r="H16" s="369">
        <v>25561676</v>
      </c>
      <c r="I16" s="63"/>
      <c r="J16" s="52">
        <v>10109239.82</v>
      </c>
      <c r="K16" s="52">
        <v>80000</v>
      </c>
      <c r="L16" s="52"/>
      <c r="M16" s="54">
        <f>SUM(D16:L16)</f>
        <v>38006915.82</v>
      </c>
    </row>
    <row r="17" spans="1:13" s="69" customFormat="1" ht="17.25" thickBot="1">
      <c r="A17" s="64" t="s">
        <v>391</v>
      </c>
      <c r="B17" s="65">
        <f aca="true" t="shared" si="1" ref="B17:L17">SUM(B7:B16)</f>
        <v>467375400</v>
      </c>
      <c r="C17" s="65">
        <f t="shared" si="1"/>
        <v>452310938.50999993</v>
      </c>
      <c r="D17" s="66">
        <f t="shared" si="1"/>
        <v>166538649.47</v>
      </c>
      <c r="E17" s="66">
        <f t="shared" si="1"/>
        <v>10078938</v>
      </c>
      <c r="F17" s="66">
        <f t="shared" si="1"/>
        <v>33828980</v>
      </c>
      <c r="G17" s="66">
        <f t="shared" si="1"/>
        <v>1402749</v>
      </c>
      <c r="H17" s="363">
        <f t="shared" si="1"/>
        <v>57696634</v>
      </c>
      <c r="I17" s="67">
        <f t="shared" si="1"/>
        <v>51991517.75</v>
      </c>
      <c r="J17" s="66">
        <f t="shared" si="1"/>
        <v>88584824.28999999</v>
      </c>
      <c r="K17" s="66">
        <f t="shared" si="1"/>
        <v>20680606</v>
      </c>
      <c r="L17" s="66">
        <f t="shared" si="1"/>
        <v>21508040</v>
      </c>
      <c r="M17" s="68">
        <f>SUM(D17:L17)</f>
        <v>452310938.51</v>
      </c>
    </row>
    <row r="18" spans="1:12" s="44" customFormat="1" ht="3.75" customHeight="1" thickTop="1">
      <c r="A18" s="70"/>
      <c r="B18" s="71"/>
      <c r="C18" s="72"/>
      <c r="D18" s="72"/>
      <c r="E18" s="72"/>
      <c r="F18" s="72"/>
      <c r="G18" s="72"/>
      <c r="H18" s="364"/>
      <c r="I18" s="73"/>
      <c r="J18" s="72"/>
      <c r="K18" s="72"/>
      <c r="L18" s="74"/>
    </row>
    <row r="19" spans="1:12" s="44" customFormat="1" ht="16.5">
      <c r="A19" s="75" t="s">
        <v>408</v>
      </c>
      <c r="B19" s="76"/>
      <c r="C19" s="76"/>
      <c r="D19" s="76"/>
      <c r="E19" s="76"/>
      <c r="F19" s="76"/>
      <c r="G19" s="76"/>
      <c r="H19" s="370"/>
      <c r="I19" s="77"/>
      <c r="J19" s="76"/>
      <c r="K19" s="76"/>
      <c r="L19" s="76"/>
    </row>
    <row r="20" spans="1:12" s="44" customFormat="1" ht="16.5">
      <c r="A20" s="78" t="s">
        <v>409</v>
      </c>
      <c r="B20" s="79">
        <v>100000000</v>
      </c>
      <c r="C20" s="51">
        <v>78697734.88</v>
      </c>
      <c r="D20" s="51"/>
      <c r="E20" s="51"/>
      <c r="F20" s="51"/>
      <c r="H20" s="369"/>
      <c r="I20" s="53"/>
      <c r="J20" s="51"/>
      <c r="K20" s="51"/>
      <c r="L20" s="51"/>
    </row>
    <row r="21" spans="1:12" s="44" customFormat="1" ht="16.5">
      <c r="A21" s="78" t="s">
        <v>30</v>
      </c>
      <c r="B21" s="79">
        <v>580000</v>
      </c>
      <c r="C21" s="51">
        <v>642630.9</v>
      </c>
      <c r="D21" s="51"/>
      <c r="E21" s="59"/>
      <c r="F21" s="51"/>
      <c r="G21" s="51"/>
      <c r="H21" s="369"/>
      <c r="I21" s="53"/>
      <c r="J21" s="51"/>
      <c r="K21" s="51"/>
      <c r="L21" s="51"/>
    </row>
    <row r="22" spans="1:12" s="44" customFormat="1" ht="16.5">
      <c r="A22" s="78" t="s">
        <v>410</v>
      </c>
      <c r="B22" s="79">
        <v>3920000</v>
      </c>
      <c r="C22" s="51">
        <v>6825684.03</v>
      </c>
      <c r="D22" s="51"/>
      <c r="E22" s="51"/>
      <c r="F22" s="51"/>
      <c r="G22" s="51"/>
      <c r="H22" s="369"/>
      <c r="I22" s="53"/>
      <c r="J22" s="51"/>
      <c r="K22" s="51"/>
      <c r="L22" s="51"/>
    </row>
    <row r="23" spans="1:12" s="44" customFormat="1" ht="16.5">
      <c r="A23" s="78" t="s">
        <v>411</v>
      </c>
      <c r="B23" s="79">
        <v>32050000</v>
      </c>
      <c r="C23" s="51">
        <v>45236505.26</v>
      </c>
      <c r="D23" s="51"/>
      <c r="E23" s="51"/>
      <c r="F23" s="51"/>
      <c r="G23" s="51"/>
      <c r="H23" s="369"/>
      <c r="I23" s="53"/>
      <c r="J23" s="51"/>
      <c r="K23" s="51"/>
      <c r="L23" s="51"/>
    </row>
    <row r="24" spans="1:12" s="44" customFormat="1" ht="16.5">
      <c r="A24" s="78" t="s">
        <v>413</v>
      </c>
      <c r="B24" s="79">
        <v>100000</v>
      </c>
      <c r="C24" s="51">
        <v>30200</v>
      </c>
      <c r="D24" s="51"/>
      <c r="E24" s="51"/>
      <c r="F24" s="51"/>
      <c r="G24" s="51"/>
      <c r="H24" s="369"/>
      <c r="I24" s="53"/>
      <c r="J24" s="51"/>
      <c r="K24" s="51"/>
      <c r="L24" s="51"/>
    </row>
    <row r="25" spans="1:12" s="44" customFormat="1" ht="16.5">
      <c r="A25" s="78" t="s">
        <v>31</v>
      </c>
      <c r="B25" s="59">
        <v>350000</v>
      </c>
      <c r="C25" s="51">
        <v>606932</v>
      </c>
      <c r="D25" s="51"/>
      <c r="E25" s="51"/>
      <c r="F25" s="51"/>
      <c r="G25" s="51"/>
      <c r="H25" s="369"/>
      <c r="I25" s="53"/>
      <c r="J25" s="51"/>
      <c r="K25" s="51"/>
      <c r="L25" s="51"/>
    </row>
    <row r="26" spans="1:12" s="44" customFormat="1" ht="16.5">
      <c r="A26" s="78" t="s">
        <v>412</v>
      </c>
      <c r="B26" s="79">
        <v>295000000</v>
      </c>
      <c r="C26" s="51">
        <v>411311659.41</v>
      </c>
      <c r="D26" s="51"/>
      <c r="E26" s="51"/>
      <c r="F26" s="51"/>
      <c r="G26" s="51"/>
      <c r="H26" s="369"/>
      <c r="I26" s="53"/>
      <c r="J26" s="51"/>
      <c r="K26" s="51"/>
      <c r="L26" s="51"/>
    </row>
    <row r="27" spans="1:12" s="44" customFormat="1" ht="16.5">
      <c r="A27" s="78" t="s">
        <v>32</v>
      </c>
      <c r="B27" s="80">
        <v>35375400</v>
      </c>
      <c r="C27" s="55">
        <v>35375461</v>
      </c>
      <c r="D27" s="55"/>
      <c r="E27" s="55"/>
      <c r="F27" s="55"/>
      <c r="G27" s="55"/>
      <c r="H27" s="371"/>
      <c r="I27" s="56"/>
      <c r="J27" s="55"/>
      <c r="K27" s="55"/>
      <c r="L27" s="55"/>
    </row>
    <row r="28" spans="1:12" s="69" customFormat="1" ht="17.25" thickBot="1">
      <c r="A28" s="81" t="s">
        <v>33</v>
      </c>
      <c r="B28" s="65">
        <f>SUM(B20:B27)</f>
        <v>467375400</v>
      </c>
      <c r="C28" s="65">
        <f>SUM(C20:C27)</f>
        <v>578726807.48</v>
      </c>
      <c r="D28" s="65"/>
      <c r="E28" s="65"/>
      <c r="F28" s="65"/>
      <c r="G28" s="65"/>
      <c r="H28" s="363"/>
      <c r="I28" s="67"/>
      <c r="J28" s="65"/>
      <c r="K28" s="65"/>
      <c r="L28" s="65"/>
    </row>
    <row r="29" spans="1:12" s="44" customFormat="1" ht="17.25" thickTop="1">
      <c r="A29" s="82" t="s">
        <v>34</v>
      </c>
      <c r="B29" s="60">
        <f>C28-C17</f>
        <v>126415868.97000009</v>
      </c>
      <c r="C29" s="83"/>
      <c r="D29" s="83"/>
      <c r="E29" s="83"/>
      <c r="F29" s="83"/>
      <c r="G29" s="83"/>
      <c r="H29" s="372"/>
      <c r="I29" s="61"/>
      <c r="J29" s="83"/>
      <c r="K29" s="83"/>
      <c r="L29" s="83"/>
    </row>
    <row r="30" ht="17.25">
      <c r="K30" s="373"/>
    </row>
    <row r="31" spans="3:11" ht="17.25">
      <c r="C31" s="85"/>
      <c r="D31" s="85"/>
      <c r="E31" s="85"/>
      <c r="F31" s="85"/>
      <c r="G31" s="86"/>
      <c r="J31" s="373"/>
      <c r="K31" s="87"/>
    </row>
    <row r="32" spans="3:10" ht="17.25">
      <c r="C32" s="85"/>
      <c r="D32" s="85"/>
      <c r="E32" s="85"/>
      <c r="F32" s="85"/>
      <c r="G32" s="86"/>
      <c r="J32" s="373"/>
    </row>
    <row r="33" spans="3:11" ht="17.25">
      <c r="C33" s="85"/>
      <c r="D33" s="85"/>
      <c r="E33" s="85"/>
      <c r="F33" s="85"/>
      <c r="G33" s="86"/>
      <c r="H33" s="412"/>
      <c r="J33" s="373"/>
      <c r="K33" s="87"/>
    </row>
    <row r="34" spans="3:10" ht="17.25">
      <c r="C34" s="85"/>
      <c r="D34" s="85"/>
      <c r="E34" s="85"/>
      <c r="F34" s="85"/>
      <c r="G34" s="86"/>
      <c r="J34" s="86"/>
    </row>
    <row r="35" ht="17.25">
      <c r="F35" s="87"/>
    </row>
    <row r="36" ht="17.25">
      <c r="F36" s="85"/>
    </row>
    <row r="37" ht="17.25">
      <c r="F37" s="87"/>
    </row>
  </sheetData>
  <sheetProtection/>
  <mergeCells count="3">
    <mergeCell ref="A2:L2"/>
    <mergeCell ref="A1:L1"/>
    <mergeCell ref="A3:L3"/>
  </mergeCells>
  <printOptions/>
  <pageMargins left="0" right="0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54"/>
  <sheetViews>
    <sheetView zoomScalePageLayoutView="0" workbookViewId="0" topLeftCell="A40">
      <selection activeCell="B50" sqref="B50"/>
    </sheetView>
  </sheetViews>
  <sheetFormatPr defaultColWidth="9.140625" defaultRowHeight="21.75"/>
  <cols>
    <col min="1" max="1" width="4.8515625" style="398" customWidth="1"/>
    <col min="2" max="2" width="80.421875" style="400" customWidth="1"/>
    <col min="3" max="3" width="15.7109375" style="400" customWidth="1"/>
    <col min="4" max="16384" width="9.140625" style="400" customWidth="1"/>
  </cols>
  <sheetData>
    <row r="1" spans="1:2" s="397" customFormat="1" ht="21">
      <c r="A1" s="401"/>
      <c r="B1" s="397" t="s">
        <v>143</v>
      </c>
    </row>
    <row r="2" s="397" customFormat="1" ht="21">
      <c r="B2" s="397" t="s">
        <v>227</v>
      </c>
    </row>
    <row r="3" spans="1:3" ht="20.25">
      <c r="A3" s="398">
        <v>1</v>
      </c>
      <c r="B3" s="399" t="s">
        <v>145</v>
      </c>
      <c r="C3" s="376">
        <v>496560</v>
      </c>
    </row>
    <row r="4" spans="1:3" ht="20.25">
      <c r="A4" s="398">
        <v>2</v>
      </c>
      <c r="B4" s="399" t="s">
        <v>146</v>
      </c>
      <c r="C4" s="376">
        <v>1997000</v>
      </c>
    </row>
    <row r="5" spans="1:3" ht="20.25">
      <c r="A5" s="398">
        <v>3</v>
      </c>
      <c r="B5" s="399" t="s">
        <v>147</v>
      </c>
      <c r="C5" s="376">
        <v>1987378</v>
      </c>
    </row>
    <row r="6" spans="1:3" ht="20.25">
      <c r="A6" s="398">
        <v>4</v>
      </c>
      <c r="B6" s="399" t="s">
        <v>148</v>
      </c>
      <c r="C6" s="376">
        <v>1796411</v>
      </c>
    </row>
    <row r="7" spans="1:3" ht="20.25">
      <c r="A7" s="398">
        <v>5</v>
      </c>
      <c r="B7" s="399" t="s">
        <v>149</v>
      </c>
      <c r="C7" s="376">
        <v>828000</v>
      </c>
    </row>
    <row r="8" spans="1:3" ht="20.25">
      <c r="A8" s="398">
        <v>6</v>
      </c>
      <c r="B8" s="399" t="s">
        <v>150</v>
      </c>
      <c r="C8" s="376">
        <v>995000</v>
      </c>
    </row>
    <row r="9" spans="1:3" ht="20.25">
      <c r="A9" s="398">
        <v>7</v>
      </c>
      <c r="B9" s="399" t="s">
        <v>151</v>
      </c>
      <c r="C9" s="376">
        <v>576827</v>
      </c>
    </row>
    <row r="10" spans="1:3" ht="20.25">
      <c r="A10" s="398">
        <v>8</v>
      </c>
      <c r="B10" s="399" t="s">
        <v>152</v>
      </c>
      <c r="C10" s="376">
        <v>292000</v>
      </c>
    </row>
    <row r="11" spans="1:3" ht="20.25">
      <c r="A11" s="398">
        <v>9</v>
      </c>
      <c r="B11" s="399" t="s">
        <v>153</v>
      </c>
      <c r="C11" s="376">
        <v>576000</v>
      </c>
    </row>
    <row r="12" spans="1:3" ht="20.25">
      <c r="A12" s="398">
        <v>10</v>
      </c>
      <c r="B12" s="399" t="s">
        <v>154</v>
      </c>
      <c r="C12" s="376">
        <v>30000</v>
      </c>
    </row>
    <row r="13" spans="1:3" ht="20.25">
      <c r="A13" s="398">
        <v>11</v>
      </c>
      <c r="B13" s="399" t="s">
        <v>155</v>
      </c>
      <c r="C13" s="376">
        <v>995000</v>
      </c>
    </row>
    <row r="14" spans="1:4" ht="20.25">
      <c r="A14" s="398">
        <v>12</v>
      </c>
      <c r="B14" s="400" t="s">
        <v>156</v>
      </c>
      <c r="C14" s="376">
        <v>22500</v>
      </c>
      <c r="D14" s="402"/>
    </row>
    <row r="15" spans="1:3" ht="20.25">
      <c r="A15" s="398">
        <v>13</v>
      </c>
      <c r="B15" s="400" t="s">
        <v>158</v>
      </c>
      <c r="C15" s="379">
        <v>1329000</v>
      </c>
    </row>
    <row r="16" spans="1:3" ht="20.25">
      <c r="A16" s="398">
        <v>14</v>
      </c>
      <c r="B16" s="400" t="s">
        <v>162</v>
      </c>
      <c r="C16" s="376">
        <v>955000</v>
      </c>
    </row>
    <row r="17" spans="1:3" ht="20.25">
      <c r="A17" s="398">
        <v>15</v>
      </c>
      <c r="B17" s="400" t="s">
        <v>163</v>
      </c>
      <c r="C17" s="376">
        <v>1695000</v>
      </c>
    </row>
    <row r="18" spans="1:3" ht="20.25">
      <c r="A18" s="398">
        <v>16</v>
      </c>
      <c r="B18" s="400" t="s">
        <v>164</v>
      </c>
      <c r="C18" s="376">
        <v>1897000</v>
      </c>
    </row>
    <row r="19" spans="1:3" ht="20.25">
      <c r="A19" s="398">
        <v>17</v>
      </c>
      <c r="B19" s="400" t="s">
        <v>165</v>
      </c>
      <c r="C19" s="376">
        <v>488080</v>
      </c>
    </row>
    <row r="20" spans="1:3" ht="20.25">
      <c r="A20" s="398">
        <v>18</v>
      </c>
      <c r="B20" s="400" t="s">
        <v>169</v>
      </c>
      <c r="C20" s="376">
        <v>40000</v>
      </c>
    </row>
    <row r="21" spans="1:3" ht="20.25">
      <c r="A21" s="398">
        <v>19</v>
      </c>
      <c r="B21" s="400" t="s">
        <v>170</v>
      </c>
      <c r="C21" s="376">
        <v>1398000</v>
      </c>
    </row>
    <row r="22" spans="1:3" ht="20.25">
      <c r="A22" s="398">
        <v>20</v>
      </c>
      <c r="B22" s="400" t="s">
        <v>171</v>
      </c>
      <c r="C22" s="376">
        <v>976239.82</v>
      </c>
    </row>
    <row r="23" spans="1:3" ht="20.25">
      <c r="A23" s="398">
        <v>21</v>
      </c>
      <c r="B23" s="403" t="s">
        <v>216</v>
      </c>
      <c r="C23" s="376">
        <v>997500</v>
      </c>
    </row>
    <row r="24" spans="1:3" ht="20.25">
      <c r="A24" s="398">
        <v>22</v>
      </c>
      <c r="B24" s="385" t="s">
        <v>218</v>
      </c>
      <c r="C24" s="376">
        <v>648500</v>
      </c>
    </row>
    <row r="25" spans="1:3" ht="20.25">
      <c r="A25" s="404"/>
      <c r="B25" s="385" t="s">
        <v>217</v>
      </c>
      <c r="C25" s="376"/>
    </row>
    <row r="26" spans="1:3" ht="20.25">
      <c r="A26" s="404">
        <v>23</v>
      </c>
      <c r="B26" s="386" t="s">
        <v>299</v>
      </c>
      <c r="C26" s="376">
        <v>1497000</v>
      </c>
    </row>
    <row r="27" spans="1:3" ht="20.25">
      <c r="A27" s="404">
        <v>24</v>
      </c>
      <c r="B27" s="386" t="s">
        <v>226</v>
      </c>
      <c r="C27" s="376">
        <v>1498000</v>
      </c>
    </row>
    <row r="28" spans="1:3" ht="20.25">
      <c r="A28" s="404">
        <v>25</v>
      </c>
      <c r="B28" s="386" t="s">
        <v>219</v>
      </c>
      <c r="C28" s="376">
        <v>1793500</v>
      </c>
    </row>
    <row r="29" spans="1:3" ht="20.25">
      <c r="A29" s="404"/>
      <c r="B29" s="386"/>
      <c r="C29" s="376"/>
    </row>
    <row r="30" spans="1:3" ht="20.25">
      <c r="A30" s="404"/>
      <c r="B30" s="388" t="s">
        <v>228</v>
      </c>
      <c r="C30" s="376"/>
    </row>
    <row r="31" spans="1:3" ht="20.25">
      <c r="A31" s="404">
        <v>26</v>
      </c>
      <c r="B31" s="386" t="s">
        <v>303</v>
      </c>
      <c r="C31" s="376">
        <v>1917000</v>
      </c>
    </row>
    <row r="32" spans="1:3" ht="20.25">
      <c r="A32" s="404">
        <v>27</v>
      </c>
      <c r="B32" s="386" t="s">
        <v>304</v>
      </c>
      <c r="C32" s="376">
        <v>1200000</v>
      </c>
    </row>
    <row r="33" spans="1:3" ht="20.25">
      <c r="A33" s="404">
        <v>28</v>
      </c>
      <c r="B33" s="386" t="s">
        <v>305</v>
      </c>
      <c r="C33" s="376">
        <v>2275000</v>
      </c>
    </row>
    <row r="34" spans="1:3" ht="20.25">
      <c r="A34" s="404">
        <v>29</v>
      </c>
      <c r="B34" s="386" t="s">
        <v>306</v>
      </c>
      <c r="C34" s="376">
        <v>150000</v>
      </c>
    </row>
    <row r="35" spans="1:3" ht="20.25">
      <c r="A35" s="404">
        <v>30</v>
      </c>
      <c r="B35" s="387" t="s">
        <v>307</v>
      </c>
      <c r="C35" s="376">
        <v>300000</v>
      </c>
    </row>
    <row r="36" spans="1:3" ht="20.25">
      <c r="A36" s="404">
        <v>31</v>
      </c>
      <c r="B36" s="387" t="s">
        <v>308</v>
      </c>
      <c r="C36" s="376">
        <v>500000</v>
      </c>
    </row>
    <row r="37" spans="1:3" ht="20.25">
      <c r="A37" s="404">
        <v>32</v>
      </c>
      <c r="B37" s="387" t="s">
        <v>221</v>
      </c>
      <c r="C37" s="376">
        <v>80000</v>
      </c>
    </row>
    <row r="38" spans="1:3" ht="20.25">
      <c r="A38" s="404"/>
      <c r="B38" s="387" t="s">
        <v>220</v>
      </c>
      <c r="C38" s="376"/>
    </row>
    <row r="39" spans="1:3" ht="20.25">
      <c r="A39" s="404">
        <v>33</v>
      </c>
      <c r="B39" s="387" t="s">
        <v>223</v>
      </c>
      <c r="C39" s="408">
        <v>4127420</v>
      </c>
    </row>
    <row r="40" spans="1:3" ht="20.25">
      <c r="A40" s="404"/>
      <c r="B40" s="387" t="s">
        <v>222</v>
      </c>
      <c r="C40" s="376"/>
    </row>
    <row r="41" spans="1:3" ht="20.25">
      <c r="A41" s="404">
        <v>34</v>
      </c>
      <c r="B41" s="387" t="s">
        <v>225</v>
      </c>
      <c r="C41" s="376">
        <v>1500000</v>
      </c>
    </row>
    <row r="42" spans="1:3" ht="20.25">
      <c r="A42" s="404"/>
      <c r="B42" s="387" t="s">
        <v>224</v>
      </c>
      <c r="C42" s="376"/>
    </row>
    <row r="43" spans="1:3" ht="20.25">
      <c r="A43" s="404">
        <v>35</v>
      </c>
      <c r="B43" s="387" t="s">
        <v>144</v>
      </c>
      <c r="C43" s="376">
        <v>62000</v>
      </c>
    </row>
    <row r="44" spans="2:3" ht="21.75" thickBot="1">
      <c r="B44" s="106" t="s">
        <v>391</v>
      </c>
      <c r="C44" s="381">
        <f>SUM(C3:C43)</f>
        <v>37916915.82</v>
      </c>
    </row>
    <row r="45" spans="2:3" ht="21.75" thickTop="1">
      <c r="B45" s="405" t="s">
        <v>97</v>
      </c>
      <c r="C45" s="376"/>
    </row>
    <row r="46" spans="1:3" ht="20.25">
      <c r="A46" s="398">
        <v>1</v>
      </c>
      <c r="B46" s="406" t="s">
        <v>111</v>
      </c>
      <c r="C46" s="376">
        <v>476100</v>
      </c>
    </row>
    <row r="47" spans="1:3" ht="20.25">
      <c r="A47" s="398">
        <v>2</v>
      </c>
      <c r="B47" s="110" t="s">
        <v>93</v>
      </c>
      <c r="C47" s="389">
        <v>868000</v>
      </c>
    </row>
    <row r="48" spans="1:3" ht="20.25">
      <c r="A48" s="398">
        <v>3</v>
      </c>
      <c r="B48" s="110" t="s">
        <v>94</v>
      </c>
      <c r="C48" s="389">
        <v>1612000</v>
      </c>
    </row>
    <row r="49" spans="1:3" ht="20.25">
      <c r="A49" s="398">
        <v>4</v>
      </c>
      <c r="B49" s="110" t="s">
        <v>95</v>
      </c>
      <c r="C49" s="111">
        <v>8176000</v>
      </c>
    </row>
    <row r="50" spans="1:3" ht="20.25">
      <c r="A50" s="398">
        <v>5</v>
      </c>
      <c r="B50" s="110" t="s">
        <v>96</v>
      </c>
      <c r="C50" s="111">
        <v>2498000</v>
      </c>
    </row>
    <row r="51" spans="2:3" ht="21.75" thickBot="1">
      <c r="B51" s="106" t="s">
        <v>391</v>
      </c>
      <c r="C51" s="407">
        <f>SUM(C46:C50)</f>
        <v>13630100</v>
      </c>
    </row>
    <row r="52" ht="21" thickTop="1"/>
    <row r="54" ht="20.25">
      <c r="C54" s="411"/>
    </row>
  </sheetData>
  <sheetProtection/>
  <printOptions/>
  <pageMargins left="0.44" right="0.25" top="0.49" bottom="0.3" header="0.34" footer="0.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E91"/>
  <sheetViews>
    <sheetView zoomScalePageLayoutView="0" workbookViewId="0" topLeftCell="A58">
      <selection activeCell="B37" sqref="B37"/>
    </sheetView>
  </sheetViews>
  <sheetFormatPr defaultColWidth="9.140625" defaultRowHeight="21.75"/>
  <cols>
    <col min="1" max="1" width="6.57421875" style="377" customWidth="1"/>
    <col min="2" max="2" width="70.421875" style="377" customWidth="1"/>
    <col min="3" max="3" width="17.140625" style="380" customWidth="1"/>
    <col min="4" max="4" width="9.140625" style="377" customWidth="1"/>
    <col min="5" max="5" width="15.140625" style="377" customWidth="1"/>
    <col min="6" max="16384" width="9.140625" style="377" customWidth="1"/>
  </cols>
  <sheetData>
    <row r="1" spans="2:3" s="374" customFormat="1" ht="21">
      <c r="B1" s="374" t="s">
        <v>143</v>
      </c>
      <c r="C1" s="382"/>
    </row>
    <row r="2" spans="2:3" s="374" customFormat="1" ht="17.25" customHeight="1">
      <c r="B2" s="374" t="s">
        <v>172</v>
      </c>
      <c r="C2" s="382"/>
    </row>
    <row r="3" spans="1:3" ht="20.25">
      <c r="A3" s="375">
        <v>1</v>
      </c>
      <c r="B3" s="377" t="s">
        <v>173</v>
      </c>
      <c r="C3" s="380">
        <v>11400</v>
      </c>
    </row>
    <row r="4" spans="1:3" ht="20.25">
      <c r="A4" s="375">
        <v>2</v>
      </c>
      <c r="B4" s="377" t="s">
        <v>174</v>
      </c>
      <c r="C4" s="380">
        <v>10500</v>
      </c>
    </row>
    <row r="5" spans="1:3" ht="20.25">
      <c r="A5" s="375">
        <v>3</v>
      </c>
      <c r="B5" s="377" t="s">
        <v>175</v>
      </c>
      <c r="C5" s="380">
        <v>6420</v>
      </c>
    </row>
    <row r="6" spans="1:3" ht="20.25">
      <c r="A6" s="375">
        <v>4</v>
      </c>
      <c r="B6" s="377" t="s">
        <v>356</v>
      </c>
      <c r="C6" s="380">
        <v>21000</v>
      </c>
    </row>
    <row r="7" spans="1:3" ht="20.25">
      <c r="A7" s="375">
        <v>5</v>
      </c>
      <c r="B7" s="377" t="s">
        <v>176</v>
      </c>
      <c r="C7" s="380">
        <v>25000</v>
      </c>
    </row>
    <row r="8" spans="1:3" ht="20.25">
      <c r="A8" s="375">
        <v>6</v>
      </c>
      <c r="B8" s="377" t="s">
        <v>177</v>
      </c>
      <c r="C8" s="380">
        <v>22470</v>
      </c>
    </row>
    <row r="9" spans="1:3" ht="20.25">
      <c r="A9" s="375">
        <v>7</v>
      </c>
      <c r="B9" s="377" t="s">
        <v>178</v>
      </c>
      <c r="C9" s="380">
        <v>6500</v>
      </c>
    </row>
    <row r="10" spans="1:3" ht="20.25">
      <c r="A10" s="375">
        <v>8</v>
      </c>
      <c r="B10" s="377" t="s">
        <v>179</v>
      </c>
      <c r="C10" s="380">
        <v>2500</v>
      </c>
    </row>
    <row r="11" spans="1:3" ht="20.25">
      <c r="A11" s="375">
        <v>9</v>
      </c>
      <c r="B11" s="377" t="s">
        <v>180</v>
      </c>
      <c r="C11" s="380">
        <v>7490</v>
      </c>
    </row>
    <row r="12" spans="1:3" ht="20.25">
      <c r="A12" s="375">
        <v>10</v>
      </c>
      <c r="B12" s="377" t="s">
        <v>181</v>
      </c>
      <c r="C12" s="380">
        <v>29900</v>
      </c>
    </row>
    <row r="13" spans="1:3" ht="20.25">
      <c r="A13" s="375">
        <v>11</v>
      </c>
      <c r="B13" s="377" t="s">
        <v>182</v>
      </c>
      <c r="C13" s="380">
        <v>33990</v>
      </c>
    </row>
    <row r="14" spans="1:3" ht="20.25">
      <c r="A14" s="375">
        <v>12</v>
      </c>
      <c r="B14" s="377" t="s">
        <v>183</v>
      </c>
      <c r="C14" s="380">
        <v>14000</v>
      </c>
    </row>
    <row r="15" spans="1:3" ht="20.25">
      <c r="A15" s="375">
        <v>13</v>
      </c>
      <c r="B15" s="377" t="s">
        <v>184</v>
      </c>
      <c r="C15" s="380">
        <v>8000</v>
      </c>
    </row>
    <row r="16" spans="1:3" ht="20.25">
      <c r="A16" s="375">
        <v>14</v>
      </c>
      <c r="B16" s="377" t="s">
        <v>185</v>
      </c>
      <c r="C16" s="380">
        <v>49980</v>
      </c>
    </row>
    <row r="17" spans="1:3" ht="20.25">
      <c r="A17" s="375">
        <v>15</v>
      </c>
      <c r="B17" s="377" t="s">
        <v>186</v>
      </c>
      <c r="C17" s="380">
        <v>31900</v>
      </c>
    </row>
    <row r="18" spans="1:3" ht="20.25">
      <c r="A18" s="375">
        <v>16</v>
      </c>
      <c r="B18" s="377" t="s">
        <v>187</v>
      </c>
      <c r="C18" s="380">
        <v>8990</v>
      </c>
    </row>
    <row r="19" spans="1:3" ht="20.25">
      <c r="A19" s="375">
        <v>17</v>
      </c>
      <c r="B19" s="377" t="s">
        <v>168</v>
      </c>
      <c r="C19" s="380">
        <v>49500</v>
      </c>
    </row>
    <row r="20" spans="1:3" ht="20.25">
      <c r="A20" s="375">
        <v>18</v>
      </c>
      <c r="B20" s="377" t="s">
        <v>188</v>
      </c>
      <c r="C20" s="380">
        <v>15200</v>
      </c>
    </row>
    <row r="21" spans="1:3" ht="20.25">
      <c r="A21" s="375">
        <v>19</v>
      </c>
      <c r="B21" s="377" t="s">
        <v>189</v>
      </c>
      <c r="C21" s="380">
        <v>18000</v>
      </c>
    </row>
    <row r="22" spans="1:3" ht="20.25">
      <c r="A22" s="375">
        <v>20</v>
      </c>
      <c r="B22" s="377" t="s">
        <v>190</v>
      </c>
      <c r="C22" s="380">
        <v>20700</v>
      </c>
    </row>
    <row r="23" spans="1:3" ht="20.25">
      <c r="A23" s="375">
        <v>21</v>
      </c>
      <c r="B23" s="377" t="s">
        <v>191</v>
      </c>
      <c r="C23" s="380">
        <v>1976000</v>
      </c>
    </row>
    <row r="24" spans="1:3" ht="20.25">
      <c r="A24" s="375">
        <v>22</v>
      </c>
      <c r="B24" s="377" t="s">
        <v>192</v>
      </c>
      <c r="C24" s="380">
        <v>160000</v>
      </c>
    </row>
    <row r="25" spans="1:3" ht="20.25">
      <c r="A25" s="375">
        <v>23</v>
      </c>
      <c r="B25" s="377" t="s">
        <v>193</v>
      </c>
      <c r="C25" s="380">
        <v>22700</v>
      </c>
    </row>
    <row r="26" spans="1:3" ht="20.25">
      <c r="A26" s="375">
        <v>24</v>
      </c>
      <c r="B26" s="377" t="s">
        <v>194</v>
      </c>
      <c r="C26" s="380">
        <v>5990</v>
      </c>
    </row>
    <row r="27" spans="1:3" ht="20.25">
      <c r="A27" s="375">
        <v>25</v>
      </c>
      <c r="B27" s="377" t="s">
        <v>195</v>
      </c>
      <c r="C27" s="380">
        <v>7490</v>
      </c>
    </row>
    <row r="28" spans="1:3" ht="20.25">
      <c r="A28" s="375">
        <v>26</v>
      </c>
      <c r="B28" s="377" t="s">
        <v>196</v>
      </c>
      <c r="C28" s="380">
        <v>87000</v>
      </c>
    </row>
    <row r="29" spans="1:4" ht="20.25">
      <c r="A29" s="375">
        <v>27</v>
      </c>
      <c r="B29" s="377" t="s">
        <v>197</v>
      </c>
      <c r="C29" s="380">
        <v>158000</v>
      </c>
      <c r="D29" s="378"/>
    </row>
    <row r="30" spans="1:3" ht="20.25">
      <c r="A30" s="375">
        <v>28</v>
      </c>
      <c r="B30" s="377" t="s">
        <v>180</v>
      </c>
      <c r="C30" s="383">
        <v>41970</v>
      </c>
    </row>
    <row r="31" spans="1:3" ht="20.25">
      <c r="A31" s="375">
        <v>29</v>
      </c>
      <c r="B31" s="377" t="s">
        <v>182</v>
      </c>
      <c r="C31" s="380">
        <v>65800</v>
      </c>
    </row>
    <row r="32" spans="1:3" ht="20.25">
      <c r="A32" s="375">
        <v>30</v>
      </c>
      <c r="B32" s="377" t="s">
        <v>198</v>
      </c>
      <c r="C32" s="380">
        <v>9000</v>
      </c>
    </row>
    <row r="33" spans="1:3" ht="20.25">
      <c r="A33" s="375">
        <v>31</v>
      </c>
      <c r="B33" s="377" t="s">
        <v>355</v>
      </c>
      <c r="C33" s="380">
        <v>91600</v>
      </c>
    </row>
    <row r="34" spans="1:3" ht="20.25">
      <c r="A34" s="375">
        <v>32</v>
      </c>
      <c r="B34" s="377" t="s">
        <v>180</v>
      </c>
      <c r="C34" s="380">
        <v>12000</v>
      </c>
    </row>
    <row r="35" spans="1:3" ht="20.25">
      <c r="A35" s="375">
        <v>33</v>
      </c>
      <c r="B35" s="377" t="s">
        <v>199</v>
      </c>
      <c r="C35" s="380">
        <v>3206000</v>
      </c>
    </row>
    <row r="36" spans="1:3" ht="20.25">
      <c r="A36" s="375">
        <v>34</v>
      </c>
      <c r="B36" s="377" t="s">
        <v>200</v>
      </c>
      <c r="C36" s="380">
        <v>45000</v>
      </c>
    </row>
    <row r="37" spans="1:3" ht="20.25">
      <c r="A37" s="375">
        <v>35</v>
      </c>
      <c r="B37" s="377" t="s">
        <v>201</v>
      </c>
      <c r="C37" s="380">
        <v>2990</v>
      </c>
    </row>
    <row r="38" spans="1:3" ht="20.25">
      <c r="A38" s="375">
        <v>36</v>
      </c>
      <c r="B38" s="377" t="s">
        <v>202</v>
      </c>
      <c r="C38" s="380">
        <v>40000</v>
      </c>
    </row>
    <row r="39" ht="20.25">
      <c r="A39" s="375"/>
    </row>
    <row r="40" ht="20.25">
      <c r="A40" s="375"/>
    </row>
    <row r="41" spans="1:2" ht="20.25">
      <c r="A41" s="375"/>
      <c r="B41" s="388" t="s">
        <v>228</v>
      </c>
    </row>
    <row r="42" spans="1:3" ht="20.25">
      <c r="A42" s="375">
        <v>37</v>
      </c>
      <c r="B42" s="377" t="s">
        <v>203</v>
      </c>
      <c r="C42" s="380">
        <v>27686.25</v>
      </c>
    </row>
    <row r="43" spans="1:3" ht="20.25">
      <c r="A43" s="375">
        <v>38</v>
      </c>
      <c r="B43" s="377" t="s">
        <v>204</v>
      </c>
      <c r="C43" s="380">
        <v>21000</v>
      </c>
    </row>
    <row r="44" spans="1:3" ht="20.25">
      <c r="A44" s="375">
        <v>39</v>
      </c>
      <c r="B44" s="377" t="s">
        <v>205</v>
      </c>
      <c r="C44" s="380">
        <v>30000</v>
      </c>
    </row>
    <row r="45" spans="1:3" ht="20.25">
      <c r="A45" s="375">
        <v>40</v>
      </c>
      <c r="B45" s="377" t="s">
        <v>206</v>
      </c>
      <c r="C45" s="380">
        <v>21000</v>
      </c>
    </row>
    <row r="46" spans="1:3" ht="20.25">
      <c r="A46" s="375">
        <v>41</v>
      </c>
      <c r="B46" s="377" t="s">
        <v>207</v>
      </c>
      <c r="C46" s="380">
        <v>384000</v>
      </c>
    </row>
    <row r="47" spans="1:3" ht="20.25">
      <c r="A47" s="375">
        <v>42</v>
      </c>
      <c r="B47" s="377" t="s">
        <v>173</v>
      </c>
      <c r="C47" s="380">
        <v>9000</v>
      </c>
    </row>
    <row r="48" spans="1:3" ht="20.25">
      <c r="A48" s="375">
        <v>43</v>
      </c>
      <c r="B48" s="377" t="s">
        <v>208</v>
      </c>
      <c r="C48" s="380">
        <v>41470</v>
      </c>
    </row>
    <row r="49" spans="1:3" ht="20.25">
      <c r="A49" s="375">
        <v>44</v>
      </c>
      <c r="B49" s="377" t="s">
        <v>209</v>
      </c>
      <c r="C49" s="380">
        <v>4100</v>
      </c>
    </row>
    <row r="50" spans="1:3" ht="20.25">
      <c r="A50" s="375">
        <v>45</v>
      </c>
      <c r="B50" s="377" t="s">
        <v>210</v>
      </c>
      <c r="C50" s="380">
        <v>618000</v>
      </c>
    </row>
    <row r="51" spans="1:3" ht="20.25">
      <c r="A51" s="375">
        <v>46</v>
      </c>
      <c r="B51" s="377" t="s">
        <v>211</v>
      </c>
      <c r="C51" s="380">
        <v>18600</v>
      </c>
    </row>
    <row r="52" spans="1:3" ht="20.25">
      <c r="A52" s="375">
        <v>47</v>
      </c>
      <c r="B52" s="377" t="s">
        <v>212</v>
      </c>
      <c r="C52" s="380">
        <v>15000</v>
      </c>
    </row>
    <row r="53" spans="1:3" ht="20.25">
      <c r="A53" s="375">
        <v>48</v>
      </c>
      <c r="B53" s="377" t="s">
        <v>355</v>
      </c>
      <c r="C53" s="380">
        <v>29500</v>
      </c>
    </row>
    <row r="54" spans="1:3" ht="20.25">
      <c r="A54" s="375">
        <v>49</v>
      </c>
      <c r="B54" s="377" t="s">
        <v>213</v>
      </c>
      <c r="C54" s="380">
        <v>7800</v>
      </c>
    </row>
    <row r="55" spans="1:3" ht="20.25">
      <c r="A55" s="375">
        <v>50</v>
      </c>
      <c r="B55" s="377" t="s">
        <v>214</v>
      </c>
      <c r="C55" s="380">
        <v>40000</v>
      </c>
    </row>
    <row r="56" spans="1:3" ht="20.25">
      <c r="A56" s="375">
        <v>51</v>
      </c>
      <c r="B56" s="377" t="s">
        <v>215</v>
      </c>
      <c r="C56" s="380">
        <v>36000</v>
      </c>
    </row>
    <row r="57" spans="1:3" ht="20.25">
      <c r="A57" s="375">
        <v>52</v>
      </c>
      <c r="B57" s="377" t="s">
        <v>180</v>
      </c>
      <c r="C57" s="380">
        <v>6000</v>
      </c>
    </row>
    <row r="58" spans="1:3" ht="20.25">
      <c r="A58" s="375">
        <v>53</v>
      </c>
      <c r="B58" s="377" t="s">
        <v>180</v>
      </c>
      <c r="C58" s="380">
        <v>66500</v>
      </c>
    </row>
    <row r="59" spans="1:3" ht="20.25">
      <c r="A59" s="375">
        <v>54</v>
      </c>
      <c r="B59" s="386" t="s">
        <v>315</v>
      </c>
      <c r="C59" s="380">
        <v>495000</v>
      </c>
    </row>
    <row r="60" spans="1:3" ht="20.25">
      <c r="A60" s="375">
        <v>55</v>
      </c>
      <c r="B60" s="386" t="s">
        <v>316</v>
      </c>
      <c r="C60" s="380">
        <v>37000</v>
      </c>
    </row>
    <row r="61" spans="1:3" ht="20.25">
      <c r="A61" s="375">
        <v>56</v>
      </c>
      <c r="B61" s="387" t="s">
        <v>317</v>
      </c>
      <c r="C61" s="380">
        <v>970000</v>
      </c>
    </row>
    <row r="62" spans="1:3" ht="20.25">
      <c r="A62" s="375">
        <v>57</v>
      </c>
      <c r="B62" s="387" t="s">
        <v>318</v>
      </c>
      <c r="C62" s="380">
        <v>785000</v>
      </c>
    </row>
    <row r="63" spans="1:3" ht="20.25">
      <c r="A63" s="375">
        <v>58</v>
      </c>
      <c r="B63" s="387" t="s">
        <v>319</v>
      </c>
      <c r="C63" s="380">
        <v>1250000</v>
      </c>
    </row>
    <row r="64" spans="1:3" ht="20.25">
      <c r="A64" s="375">
        <v>59</v>
      </c>
      <c r="B64" s="387" t="s">
        <v>320</v>
      </c>
      <c r="C64" s="380">
        <v>360000</v>
      </c>
    </row>
    <row r="65" spans="1:3" ht="20.25">
      <c r="A65" s="375">
        <v>61</v>
      </c>
      <c r="B65" s="387" t="s">
        <v>322</v>
      </c>
      <c r="C65" s="380">
        <v>380000</v>
      </c>
    </row>
    <row r="66" spans="1:3" ht="20.25">
      <c r="A66" s="375">
        <v>62</v>
      </c>
      <c r="B66" s="387" t="s">
        <v>323</v>
      </c>
      <c r="C66" s="380">
        <v>1700000</v>
      </c>
    </row>
    <row r="67" spans="1:3" ht="20.25">
      <c r="A67" s="375">
        <v>63</v>
      </c>
      <c r="B67" s="387" t="s">
        <v>324</v>
      </c>
      <c r="C67" s="380">
        <v>100000</v>
      </c>
    </row>
    <row r="68" spans="1:3" ht="20.25">
      <c r="A68" s="375">
        <v>64</v>
      </c>
      <c r="B68" s="387" t="s">
        <v>325</v>
      </c>
      <c r="C68" s="380">
        <v>2500000</v>
      </c>
    </row>
    <row r="69" spans="1:3" ht="20.25">
      <c r="A69" s="375">
        <v>65</v>
      </c>
      <c r="B69" s="386" t="s">
        <v>326</v>
      </c>
      <c r="C69" s="380">
        <v>294000</v>
      </c>
    </row>
    <row r="70" spans="1:3" ht="20.25">
      <c r="A70" s="375">
        <v>66</v>
      </c>
      <c r="B70" s="400" t="s">
        <v>168</v>
      </c>
      <c r="C70" s="376">
        <v>169500</v>
      </c>
    </row>
    <row r="71" spans="1:3" ht="20.25">
      <c r="A71" s="375">
        <v>67</v>
      </c>
      <c r="B71" s="400" t="s">
        <v>161</v>
      </c>
      <c r="C71" s="409">
        <v>98226</v>
      </c>
    </row>
    <row r="72" spans="1:3" ht="20.25">
      <c r="A72" s="375">
        <v>68</v>
      </c>
      <c r="B72" s="400" t="s">
        <v>157</v>
      </c>
      <c r="C72" s="410">
        <v>90040.5</v>
      </c>
    </row>
    <row r="73" spans="1:3" ht="20.25">
      <c r="A73" s="375">
        <v>69</v>
      </c>
      <c r="B73" s="400" t="s">
        <v>159</v>
      </c>
      <c r="C73" s="410">
        <v>72578.1</v>
      </c>
    </row>
    <row r="74" spans="1:3" ht="20.25">
      <c r="A74" s="375">
        <v>70</v>
      </c>
      <c r="B74" s="400" t="s">
        <v>160</v>
      </c>
      <c r="C74" s="410">
        <v>53854.17</v>
      </c>
    </row>
    <row r="75" spans="1:3" ht="20.25">
      <c r="A75" s="375">
        <v>71</v>
      </c>
      <c r="B75" s="400" t="s">
        <v>167</v>
      </c>
      <c r="C75" s="410">
        <v>30000</v>
      </c>
    </row>
    <row r="76" spans="1:3" ht="20.25">
      <c r="A76" s="375">
        <v>72</v>
      </c>
      <c r="B76" s="400" t="s">
        <v>166</v>
      </c>
      <c r="C76" s="410">
        <v>96300</v>
      </c>
    </row>
    <row r="77" spans="1:3" ht="20.25">
      <c r="A77" s="375">
        <v>73</v>
      </c>
      <c r="B77" s="400" t="s">
        <v>100</v>
      </c>
      <c r="C77" s="410">
        <v>35310</v>
      </c>
    </row>
    <row r="78" spans="1:3" ht="20.25">
      <c r="A78" s="375">
        <v>74</v>
      </c>
      <c r="B78" s="400" t="s">
        <v>101</v>
      </c>
      <c r="C78" s="410">
        <v>1500000</v>
      </c>
    </row>
    <row r="79" spans="1:3" ht="20.25">
      <c r="A79" s="375">
        <v>75</v>
      </c>
      <c r="B79" s="400" t="s">
        <v>102</v>
      </c>
      <c r="C79" s="410">
        <v>85600</v>
      </c>
    </row>
    <row r="80" spans="1:3" ht="20.25">
      <c r="A80" s="375">
        <v>76</v>
      </c>
      <c r="B80" s="400" t="s">
        <v>103</v>
      </c>
      <c r="C80" s="410">
        <v>523900</v>
      </c>
    </row>
    <row r="81" spans="1:3" ht="20.25">
      <c r="A81" s="375"/>
      <c r="B81" s="398" t="s">
        <v>106</v>
      </c>
      <c r="C81" s="410"/>
    </row>
    <row r="82" spans="1:3" ht="20.25">
      <c r="A82" s="375">
        <v>77</v>
      </c>
      <c r="B82" s="400" t="s">
        <v>104</v>
      </c>
      <c r="C82" s="410">
        <v>2000000</v>
      </c>
    </row>
    <row r="83" spans="1:3" ht="20.25">
      <c r="A83" s="375">
        <v>78</v>
      </c>
      <c r="B83" s="400" t="s">
        <v>105</v>
      </c>
      <c r="C83" s="410">
        <v>26671</v>
      </c>
    </row>
    <row r="84" spans="2:3" ht="21.75" thickBot="1">
      <c r="B84" s="106" t="s">
        <v>391</v>
      </c>
      <c r="C84" s="384">
        <f>SUM(C3:C83)</f>
        <v>21353616.020000003</v>
      </c>
    </row>
    <row r="85" ht="21" thickTop="1"/>
    <row r="86" ht="20.25">
      <c r="A86" s="375"/>
    </row>
    <row r="87" spans="1:5" ht="20.25">
      <c r="A87" s="375"/>
      <c r="E87" s="111"/>
    </row>
    <row r="88" spans="1:5" ht="20.25">
      <c r="A88" s="375"/>
      <c r="E88" s="111"/>
    </row>
    <row r="89" spans="1:5" ht="20.25">
      <c r="A89" s="375"/>
      <c r="E89" s="413"/>
    </row>
    <row r="90" ht="20.25">
      <c r="A90" s="375"/>
    </row>
    <row r="91" ht="20.25">
      <c r="A91" s="375"/>
    </row>
  </sheetData>
  <sheetProtection/>
  <printOptions/>
  <pageMargins left="0.15748031496063" right="0.236220472440945" top="0" bottom="0" header="0.236220472440945" footer="0.19685039370078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2011-08-01T22:35:59Z</cp:lastPrinted>
  <dcterms:created xsi:type="dcterms:W3CDTF">2001-01-18T05:58:14Z</dcterms:created>
  <dcterms:modified xsi:type="dcterms:W3CDTF">2011-08-16T07:41:47Z</dcterms:modified>
  <cp:category/>
  <cp:version/>
  <cp:contentType/>
  <cp:contentStatus/>
</cp:coreProperties>
</file>